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H:\Coordenação Elisabete\"/>
    </mc:Choice>
  </mc:AlternateContent>
  <bookViews>
    <workbookView xWindow="0" yWindow="0" windowWidth="28800" windowHeight="12435"/>
  </bookViews>
  <sheets>
    <sheet name="Estr.Curricular" sheetId="1" r:id="rId1"/>
  </sheets>
  <definedNames>
    <definedName name="_xlnm.Print_Area" localSheetId="0">Estr.Curricular!$A$44:$J$83</definedName>
  </definedNames>
  <calcPr calcId="162913" iterate="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18" i="1" l="1"/>
  <c r="I26" i="1"/>
  <c r="I34" i="1"/>
  <c r="I42" i="1"/>
  <c r="I50" i="1"/>
  <c r="I58" i="1"/>
  <c r="I65" i="1"/>
  <c r="I73" i="1"/>
  <c r="I79" i="1"/>
  <c r="H18" i="1"/>
  <c r="H26" i="1"/>
  <c r="H34" i="1"/>
  <c r="H42" i="1"/>
  <c r="H50" i="1"/>
  <c r="H58" i="1"/>
  <c r="H65" i="1"/>
  <c r="H73" i="1"/>
  <c r="H78" i="1"/>
  <c r="H79" i="1"/>
  <c r="J79" i="1"/>
  <c r="J83" i="1"/>
  <c r="I78" i="1"/>
  <c r="G78" i="1"/>
  <c r="J76" i="1"/>
  <c r="J77" i="1"/>
  <c r="J78" i="1"/>
  <c r="J72" i="1"/>
  <c r="J71" i="1"/>
  <c r="J70" i="1"/>
  <c r="J69" i="1"/>
  <c r="J68" i="1"/>
  <c r="J67" i="1"/>
  <c r="J64" i="1"/>
  <c r="J63" i="1"/>
  <c r="J62" i="1"/>
  <c r="J61" i="1"/>
  <c r="J60" i="1"/>
  <c r="J57" i="1"/>
  <c r="J56" i="1"/>
  <c r="J55" i="1"/>
  <c r="J54" i="1"/>
  <c r="J53" i="1"/>
  <c r="J52" i="1"/>
  <c r="J49" i="1"/>
  <c r="J48" i="1"/>
  <c r="J47" i="1"/>
  <c r="J46" i="1"/>
  <c r="J45" i="1"/>
  <c r="J44" i="1"/>
  <c r="J41" i="1"/>
  <c r="J40" i="1"/>
  <c r="J39" i="1"/>
  <c r="J38" i="1"/>
  <c r="J37" i="1"/>
  <c r="J36" i="1"/>
  <c r="J33" i="1"/>
  <c r="J32" i="1"/>
  <c r="J31" i="1"/>
  <c r="J30" i="1"/>
  <c r="J29" i="1"/>
  <c r="J28" i="1"/>
  <c r="J25" i="1"/>
  <c r="J24" i="1"/>
  <c r="J23" i="1"/>
  <c r="J22" i="1"/>
  <c r="J21" i="1"/>
  <c r="J20" i="1"/>
  <c r="J17" i="1"/>
  <c r="J16" i="1"/>
  <c r="J15" i="1"/>
  <c r="J14" i="1"/>
  <c r="G72" i="1"/>
  <c r="G71" i="1"/>
  <c r="G70" i="1"/>
  <c r="G69" i="1"/>
  <c r="G68" i="1"/>
  <c r="G67" i="1"/>
  <c r="G64" i="1"/>
  <c r="G63" i="1"/>
  <c r="G62" i="1"/>
  <c r="G61" i="1"/>
  <c r="G60" i="1"/>
  <c r="G57" i="1"/>
  <c r="G56" i="1"/>
  <c r="G55" i="1"/>
  <c r="G54" i="1"/>
  <c r="G53" i="1"/>
  <c r="G52" i="1"/>
  <c r="G49" i="1"/>
  <c r="G48" i="1"/>
  <c r="G47" i="1"/>
  <c r="G46" i="1"/>
  <c r="G45" i="1"/>
  <c r="G44" i="1"/>
  <c r="G41" i="1"/>
  <c r="G40" i="1"/>
  <c r="G39" i="1"/>
  <c r="G38" i="1"/>
  <c r="G37" i="1"/>
  <c r="G36" i="1"/>
  <c r="G33" i="1"/>
  <c r="G32" i="1"/>
  <c r="G31" i="1"/>
  <c r="G30" i="1"/>
  <c r="G29" i="1"/>
  <c r="G28" i="1"/>
  <c r="G25" i="1"/>
  <c r="G24" i="1"/>
  <c r="G23" i="1"/>
  <c r="G22" i="1"/>
  <c r="G21" i="1"/>
  <c r="G20" i="1"/>
  <c r="G17" i="1"/>
  <c r="G16" i="1"/>
  <c r="G15" i="1"/>
  <c r="G14" i="1"/>
  <c r="G13" i="1"/>
  <c r="G12" i="1"/>
  <c r="F58" i="1"/>
  <c r="F42" i="1"/>
  <c r="G18" i="1"/>
  <c r="F18" i="1"/>
  <c r="F26" i="1"/>
  <c r="G26" i="1"/>
  <c r="J26" i="1"/>
  <c r="F34" i="1"/>
  <c r="G34" i="1"/>
  <c r="J34" i="1"/>
  <c r="G42" i="1"/>
  <c r="J42" i="1"/>
  <c r="F50" i="1"/>
  <c r="G50" i="1"/>
  <c r="J50" i="1"/>
  <c r="G58" i="1"/>
  <c r="J58" i="1"/>
  <c r="F65" i="1"/>
  <c r="G65" i="1"/>
  <c r="J65" i="1"/>
  <c r="F73" i="1"/>
  <c r="G73" i="1"/>
  <c r="J73" i="1"/>
  <c r="J13" i="1"/>
  <c r="I3" i="1"/>
  <c r="J12" i="1"/>
  <c r="J18" i="1"/>
</calcChain>
</file>

<file path=xl/sharedStrings.xml><?xml version="1.0" encoding="utf-8"?>
<sst xmlns="http://schemas.openxmlformats.org/spreadsheetml/2006/main" count="182" uniqueCount="128">
  <si>
    <t>INSTITUTO FEDERAL DE EDUCAÇÃO, CIÊNCIA E TECNOLOGIA DE SÃO PAULO</t>
  </si>
  <si>
    <t>COMPONENTE CURRICULAR</t>
  </si>
  <si>
    <t>Código</t>
  </si>
  <si>
    <t xml:space="preserve">Total </t>
  </si>
  <si>
    <t xml:space="preserve">Total horas </t>
  </si>
  <si>
    <t>Prát. como Comp. Curricular</t>
  </si>
  <si>
    <t>(Criação: Lei nº 11.892 de 29/12/2008)</t>
  </si>
  <si>
    <t>___________________________________________________________</t>
  </si>
  <si>
    <t>Subtotal</t>
  </si>
  <si>
    <t xml:space="preserve"> nº  profs.</t>
  </si>
  <si>
    <t>Aulas</t>
  </si>
  <si>
    <t>TOTAL ACUMULADO DE HORAS</t>
  </si>
  <si>
    <t>CARGA HORÁRIA TOTAL MÍNIMA</t>
  </si>
  <si>
    <t>Distribuição da Carga Horária de efetivo trabalho acadêmico</t>
  </si>
  <si>
    <t xml:space="preserve"> aulas por semana</t>
  </si>
  <si>
    <t>Vetores e Geometria Analítica</t>
  </si>
  <si>
    <t>História da Educação</t>
  </si>
  <si>
    <t>Cálculo Diferencial e Integral 1</t>
  </si>
  <si>
    <t>Cálculo Diferencial e Integral 2</t>
  </si>
  <si>
    <t>Cálculo Numérico</t>
  </si>
  <si>
    <t>Cálculo Diferencial e Integral 3</t>
  </si>
  <si>
    <t>Cálculo Diferencial e Integral 4</t>
  </si>
  <si>
    <t>Base Legal: Resolução CNE/CP nº 2. de 1º/07/2015</t>
  </si>
  <si>
    <t>Carga Horária Mínima do Curso:</t>
  </si>
  <si>
    <t xml:space="preserve">       ESTRUTURA  CURRICULAR DE LICENCIATURA EM MATEMÁTICA</t>
  </si>
  <si>
    <t>SEM</t>
  </si>
  <si>
    <t>Conheci-mentos Específicos</t>
  </si>
  <si>
    <t>Teórica/ Prática (T, P, T/P)</t>
  </si>
  <si>
    <t>Metodologia do Trabalho Científico</t>
  </si>
  <si>
    <t>Matemática para o Ensino: álgebra 1</t>
  </si>
  <si>
    <t>MA1M1</t>
  </si>
  <si>
    <t>Matemática para o Ensino: geometria</t>
  </si>
  <si>
    <t>MEGM1</t>
  </si>
  <si>
    <t>Matemática para o Ensino: trigonometria</t>
  </si>
  <si>
    <t>MTRM1</t>
  </si>
  <si>
    <t>CD1M1</t>
  </si>
  <si>
    <t>HEDM1</t>
  </si>
  <si>
    <t>CD2M2</t>
  </si>
  <si>
    <t>Desenho Geométrico</t>
  </si>
  <si>
    <t>Educação: fundamentos filosóficos e sociológicos</t>
  </si>
  <si>
    <t>EFSM2</t>
  </si>
  <si>
    <t>Matemática para o Ensino: álgebra 2</t>
  </si>
  <si>
    <t>MA2M2</t>
  </si>
  <si>
    <t>Matemática para o Ensino: geometria analítica</t>
  </si>
  <si>
    <t>MGAM2</t>
  </si>
  <si>
    <t>CD3M3</t>
  </si>
  <si>
    <t>CLPM3</t>
  </si>
  <si>
    <t>Matemática para o Ensino: análise combinatória</t>
  </si>
  <si>
    <t>MECM3</t>
  </si>
  <si>
    <t>Matemática para o Ensino: números complexos e polinômios</t>
  </si>
  <si>
    <t>MCPM3</t>
  </si>
  <si>
    <t>Matemática para o Ensino: demonstrações</t>
  </si>
  <si>
    <t>MEDM3</t>
  </si>
  <si>
    <t>VGAM3</t>
  </si>
  <si>
    <t>CD4M4</t>
  </si>
  <si>
    <t>Álgebra Linear</t>
  </si>
  <si>
    <t>ALIM4</t>
  </si>
  <si>
    <t>Teorias de Aprendizagem</t>
  </si>
  <si>
    <t>TAPM4</t>
  </si>
  <si>
    <t>Estatística 1</t>
  </si>
  <si>
    <t>ES1M4</t>
  </si>
  <si>
    <t>Lógica de Programação</t>
  </si>
  <si>
    <t>LPRM4</t>
  </si>
  <si>
    <t>Política e Organização da Educação Brasileira</t>
  </si>
  <si>
    <t>PEBM5</t>
  </si>
  <si>
    <t>Currículo e Ensino de Matemática</t>
  </si>
  <si>
    <t>CEMM5</t>
  </si>
  <si>
    <t>Estatística 2</t>
  </si>
  <si>
    <t>ES2M5</t>
  </si>
  <si>
    <t xml:space="preserve">Teoria dos Números </t>
  </si>
  <si>
    <t>TNUM5</t>
  </si>
  <si>
    <t>CNUM5</t>
  </si>
  <si>
    <t>EF1M5</t>
  </si>
  <si>
    <t>Didática Geral</t>
  </si>
  <si>
    <t>DDGM6</t>
  </si>
  <si>
    <t>Educação Inclusiva</t>
  </si>
  <si>
    <t>EDIM6</t>
  </si>
  <si>
    <t>Álgebra</t>
  </si>
  <si>
    <t>ALGM6</t>
  </si>
  <si>
    <t>Educação Financeira</t>
  </si>
  <si>
    <t>EDFM6</t>
  </si>
  <si>
    <t>Sequências e Séries</t>
  </si>
  <si>
    <t>MEMM7</t>
  </si>
  <si>
    <t>Didática da Matemática</t>
  </si>
  <si>
    <t>Ensino da Física 3</t>
  </si>
  <si>
    <t>EF3M7</t>
  </si>
  <si>
    <t>MTCM7</t>
  </si>
  <si>
    <t>Direitos Humanos na Educação</t>
  </si>
  <si>
    <t>DHEM8</t>
  </si>
  <si>
    <t>EREM8</t>
  </si>
  <si>
    <t>Avaliação</t>
  </si>
  <si>
    <t>Ensino da Física 4</t>
  </si>
  <si>
    <t>EF4M8</t>
  </si>
  <si>
    <t>Geometrias Axiomáticas</t>
  </si>
  <si>
    <t>GEAM8</t>
  </si>
  <si>
    <t>Libras e Cultura Surda</t>
  </si>
  <si>
    <t>LCSM8</t>
  </si>
  <si>
    <t>Eletiva 1</t>
  </si>
  <si>
    <t>Eletiva 2</t>
  </si>
  <si>
    <t>19  semanas/semestre, aulas de 45 min.</t>
  </si>
  <si>
    <t>TOTAL ACUMULADO ELETIVAS</t>
  </si>
  <si>
    <t>T/P</t>
  </si>
  <si>
    <t>T</t>
  </si>
  <si>
    <t>Práticas Pedag. para o Ens da Mat. 1</t>
  </si>
  <si>
    <t>Práticas Pedag. para o Ens da Mat. 2</t>
  </si>
  <si>
    <t>Início do Curso: 2º sem. 2018</t>
  </si>
  <si>
    <r>
      <rPr>
        <b/>
        <sz val="10"/>
        <rFont val="Arial"/>
        <family val="2"/>
      </rPr>
      <t>Câmpus</t>
    </r>
    <r>
      <rPr>
        <b/>
        <i/>
        <sz val="10"/>
        <rFont val="Arial"/>
        <family val="2"/>
      </rPr>
      <t xml:space="preserve"> São Paulo</t>
    </r>
  </si>
  <si>
    <t>Portaria de Reconhecimento do Curso: nº 303, de 27/12/2012</t>
  </si>
  <si>
    <t>AVLM8</t>
  </si>
  <si>
    <t>Disciplinas eletivas (o estudante deverá cursar no mínimo duas eletivas, somando 114,0 horas)</t>
  </si>
  <si>
    <t>PP1M1</t>
  </si>
  <si>
    <t>PP2M2</t>
  </si>
  <si>
    <t>Tópicos de Análise Real</t>
  </si>
  <si>
    <t>TARM7</t>
  </si>
  <si>
    <t>Educação das Relações Étnico-Raciais</t>
  </si>
  <si>
    <t>HMEM4</t>
  </si>
  <si>
    <t>História da Matemática para o Ensino</t>
  </si>
  <si>
    <t>Ensino da Física 2</t>
  </si>
  <si>
    <t>Ensino da Física 1</t>
  </si>
  <si>
    <r>
      <t xml:space="preserve">Trabalho Conclusão de Curso - </t>
    </r>
    <r>
      <rPr>
        <b/>
        <sz val="10"/>
        <color theme="1"/>
        <rFont val="Times New Roman"/>
        <family val="1"/>
      </rPr>
      <t>Obrigatório</t>
    </r>
  </si>
  <si>
    <t>DSGM2</t>
  </si>
  <si>
    <t>Comunicação e Linguagem</t>
  </si>
  <si>
    <t>SEQM6</t>
  </si>
  <si>
    <t>DMTM7</t>
  </si>
  <si>
    <t>EF2M6</t>
  </si>
  <si>
    <r>
      <t xml:space="preserve">Atividades Teórico-Práticas de Aprofundamento (ATPA) - </t>
    </r>
    <r>
      <rPr>
        <b/>
        <sz val="10"/>
        <color theme="1"/>
        <rFont val="Times New Roman"/>
        <family val="1"/>
      </rPr>
      <t>Obrigatório</t>
    </r>
    <r>
      <rPr>
        <sz val="10"/>
        <color theme="1"/>
        <rFont val="Times New Roman"/>
        <family val="1"/>
      </rPr>
      <t xml:space="preserve"> </t>
    </r>
  </si>
  <si>
    <r>
      <t xml:space="preserve">Estágio Curricular Supervisionado - </t>
    </r>
    <r>
      <rPr>
        <b/>
        <sz val="10"/>
        <color theme="1"/>
        <rFont val="Times New Roman"/>
        <family val="1"/>
      </rPr>
      <t>Obrigatório</t>
    </r>
    <r>
      <rPr>
        <sz val="10"/>
        <color theme="1"/>
        <rFont val="Times New Roman"/>
        <family val="1"/>
      </rPr>
      <t xml:space="preserve"> </t>
    </r>
  </si>
  <si>
    <t>Metodologias de Ensino de Matemática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</si>
</sst>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1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1"/>
      <name val="Arial"/>
      <family val="2"/>
    </font>
    <font>
      <sz val="11"/>
      <color theme="1"/>
      <name val="Calibri"/>
      <family val="2"/>
      <scheme val="minor"/>
    </font>
    <font>
      <b/>
      <i/>
      <sz val="10"/>
      <name val="Arial"/>
      <family val="2"/>
    </font>
    <font>
      <sz val="10"/>
      <color indexed="9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8"/>
      <color theme="1"/>
      <name val="Calibri"/>
      <family val="2"/>
      <scheme val="minor"/>
    </font>
    <font>
      <b/>
      <sz val="10"/>
      <name val="Times New Roman"/>
      <family val="1"/>
    </font>
    <font>
      <sz val="10"/>
      <color rgb="FF000000"/>
      <name val="Times New Roman"/>
      <family val="1"/>
    </font>
    <font>
      <sz val="10"/>
      <name val="Times New Roman"/>
      <family val="1"/>
    </font>
    <font>
      <sz val="10"/>
      <color theme="1"/>
      <name val="Times New Roman"/>
      <family val="1"/>
    </font>
    <font>
      <sz val="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8"/>
      <name val="Calibri"/>
      <family val="2"/>
      <scheme val="minor"/>
    </font>
    <font>
      <b/>
      <sz val="10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</borders>
  <cellStyleXfs count="111">
    <xf numFmtId="0" fontId="0" fillId="0" borderId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227">
    <xf numFmtId="0" fontId="0" fillId="0" borderId="0" xfId="0"/>
    <xf numFmtId="0" fontId="3" fillId="0" borderId="0" xfId="0" applyFont="1"/>
    <xf numFmtId="0" fontId="2" fillId="0" borderId="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9" fillId="0" borderId="12" xfId="0" applyNumberFormat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4" fillId="0" borderId="1" xfId="0" applyNumberFormat="1" applyFont="1" applyBorder="1" applyAlignment="1">
      <alignment horizontal="center" vertical="center" wrapText="1"/>
    </xf>
    <xf numFmtId="0" fontId="13" fillId="0" borderId="22" xfId="0" applyFont="1" applyBorder="1" applyAlignment="1">
      <alignment horizontal="left" wrapText="1"/>
    </xf>
    <xf numFmtId="0" fontId="13" fillId="0" borderId="2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4" fillId="2" borderId="10" xfId="0" applyFont="1" applyFill="1" applyBorder="1" applyAlignment="1">
      <alignment horizontal="left" wrapText="1"/>
    </xf>
    <xf numFmtId="0" fontId="14" fillId="0" borderId="4" xfId="0" applyFont="1" applyBorder="1" applyAlignment="1">
      <alignment horizontal="center" vertical="center"/>
    </xf>
    <xf numFmtId="0" fontId="14" fillId="0" borderId="0" xfId="0" applyFont="1" applyBorder="1" applyAlignment="1">
      <alignment horizontal="left" wrapText="1"/>
    </xf>
    <xf numFmtId="0" fontId="14" fillId="0" borderId="0" xfId="0" applyFont="1" applyBorder="1" applyAlignment="1">
      <alignment horizontal="center" vertical="center" wrapText="1"/>
    </xf>
    <xf numFmtId="0" fontId="14" fillId="0" borderId="0" xfId="0" applyNumberFormat="1" applyFont="1" applyBorder="1" applyAlignment="1">
      <alignment horizontal="center" vertical="center" wrapText="1"/>
    </xf>
    <xf numFmtId="164" fontId="14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1" fontId="14" fillId="2" borderId="11" xfId="0" applyNumberFormat="1" applyFont="1" applyFill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/>
    </xf>
    <xf numFmtId="0" fontId="13" fillId="0" borderId="23" xfId="0" applyFont="1" applyBorder="1" applyAlignment="1">
      <alignment horizontal="left" wrapText="1"/>
    </xf>
    <xf numFmtId="1" fontId="14" fillId="2" borderId="9" xfId="0" applyNumberFormat="1" applyFont="1" applyFill="1" applyBorder="1" applyAlignment="1">
      <alignment horizontal="center" vertical="center" wrapText="1"/>
    </xf>
    <xf numFmtId="0" fontId="14" fillId="2" borderId="9" xfId="0" applyNumberFormat="1" applyFont="1" applyFill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/>
    </xf>
    <xf numFmtId="0" fontId="13" fillId="0" borderId="1" xfId="0" applyFont="1" applyBorder="1" applyAlignment="1">
      <alignment horizontal="left" wrapText="1"/>
    </xf>
    <xf numFmtId="0" fontId="13" fillId="0" borderId="2" xfId="0" applyFont="1" applyBorder="1" applyAlignment="1">
      <alignment horizontal="left" wrapText="1"/>
    </xf>
    <xf numFmtId="0" fontId="13" fillId="0" borderId="2" xfId="0" applyFont="1" applyBorder="1" applyAlignment="1">
      <alignment horizontal="left" vertical="center" wrapText="1"/>
    </xf>
    <xf numFmtId="0" fontId="14" fillId="2" borderId="9" xfId="0" applyFont="1" applyFill="1" applyBorder="1" applyAlignment="1">
      <alignment horizontal="left" wrapText="1"/>
    </xf>
    <xf numFmtId="0" fontId="13" fillId="0" borderId="22" xfId="0" applyFont="1" applyBorder="1" applyAlignment="1">
      <alignment horizontal="left" vertical="center" wrapText="1"/>
    </xf>
    <xf numFmtId="0" fontId="12" fillId="0" borderId="5" xfId="0" applyFont="1" applyFill="1" applyBorder="1" applyAlignment="1">
      <alignment horizontal="center" vertical="center" textRotation="90" wrapText="1" readingOrder="1"/>
    </xf>
    <xf numFmtId="0" fontId="14" fillId="0" borderId="0" xfId="0" applyFont="1" applyBorder="1" applyAlignment="1">
      <alignment horizontal="center" vertical="top" wrapText="1"/>
    </xf>
    <xf numFmtId="0" fontId="14" fillId="0" borderId="0" xfId="0" applyFont="1" applyBorder="1" applyAlignment="1">
      <alignment horizontal="left" vertical="top" wrapText="1"/>
    </xf>
    <xf numFmtId="0" fontId="14" fillId="0" borderId="0" xfId="0" applyNumberFormat="1" applyFont="1" applyBorder="1" applyAlignment="1">
      <alignment horizontal="center" vertical="top" wrapText="1"/>
    </xf>
    <xf numFmtId="164" fontId="14" fillId="0" borderId="0" xfId="0" applyNumberFormat="1" applyFont="1" applyBorder="1" applyAlignment="1">
      <alignment horizontal="center" vertical="top" wrapText="1"/>
    </xf>
    <xf numFmtId="164" fontId="14" fillId="0" borderId="8" xfId="0" applyNumberFormat="1" applyFont="1" applyBorder="1" applyAlignment="1">
      <alignment horizontal="center" vertical="top" wrapText="1"/>
    </xf>
    <xf numFmtId="0" fontId="14" fillId="0" borderId="5" xfId="0" applyNumberFormat="1" applyFont="1" applyFill="1" applyBorder="1" applyAlignment="1">
      <alignment horizontal="center" vertical="center" wrapText="1"/>
    </xf>
    <xf numFmtId="0" fontId="3" fillId="0" borderId="0" xfId="0" applyNumberFormat="1" applyFont="1"/>
    <xf numFmtId="164" fontId="3" fillId="0" borderId="0" xfId="0" applyNumberFormat="1" applyFont="1"/>
    <xf numFmtId="0" fontId="13" fillId="0" borderId="21" xfId="0" applyFont="1" applyBorder="1" applyAlignment="1">
      <alignment horizontal="left" vertical="center" wrapText="1"/>
    </xf>
    <xf numFmtId="0" fontId="13" fillId="0" borderId="7" xfId="0" applyFont="1" applyBorder="1" applyAlignment="1">
      <alignment horizontal="left" wrapText="1"/>
    </xf>
    <xf numFmtId="0" fontId="3" fillId="0" borderId="5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left"/>
    </xf>
    <xf numFmtId="0" fontId="3" fillId="0" borderId="5" xfId="0" applyFont="1" applyBorder="1" applyAlignment="1">
      <alignment horizontal="center"/>
    </xf>
    <xf numFmtId="0" fontId="13" fillId="0" borderId="7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left" wrapText="1"/>
    </xf>
    <xf numFmtId="0" fontId="13" fillId="0" borderId="0" xfId="0" applyFont="1" applyBorder="1" applyAlignment="1">
      <alignment horizontal="center" vertical="center" wrapText="1"/>
    </xf>
    <xf numFmtId="164" fontId="15" fillId="0" borderId="0" xfId="0" applyNumberFormat="1" applyFont="1" applyBorder="1" applyAlignment="1">
      <alignment horizontal="center" vertical="center" wrapText="1"/>
    </xf>
    <xf numFmtId="164" fontId="15" fillId="0" borderId="0" xfId="0" quotePrefix="1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13" fillId="0" borderId="0" xfId="0" applyFont="1" applyFill="1" applyBorder="1" applyAlignment="1">
      <alignment horizontal="left" wrapText="1"/>
    </xf>
    <xf numFmtId="0" fontId="13" fillId="0" borderId="0" xfId="0" applyFont="1" applyFill="1" applyBorder="1" applyAlignment="1">
      <alignment horizontal="center" vertical="center" wrapText="1"/>
    </xf>
    <xf numFmtId="0" fontId="14" fillId="0" borderId="0" xfId="0" applyNumberFormat="1" applyFont="1" applyFill="1" applyBorder="1" applyAlignment="1">
      <alignment horizontal="center" vertical="center" wrapText="1"/>
    </xf>
    <xf numFmtId="164" fontId="14" fillId="0" borderId="0" xfId="0" applyNumberFormat="1" applyFont="1" applyFill="1" applyBorder="1" applyAlignment="1">
      <alignment horizontal="center" vertical="center" wrapText="1"/>
    </xf>
    <xf numFmtId="164" fontId="15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/>
    <xf numFmtId="0" fontId="13" fillId="0" borderId="0" xfId="0" applyFont="1" applyBorder="1" applyAlignment="1">
      <alignment horizontal="left" vertical="center" wrapText="1"/>
    </xf>
    <xf numFmtId="0" fontId="3" fillId="0" borderId="0" xfId="0" applyFont="1" applyBorder="1"/>
    <xf numFmtId="0" fontId="14" fillId="2" borderId="4" xfId="0" applyFont="1" applyFill="1" applyBorder="1" applyAlignment="1">
      <alignment horizontal="left" wrapText="1"/>
    </xf>
    <xf numFmtId="0" fontId="13" fillId="0" borderId="25" xfId="0" applyFont="1" applyBorder="1" applyAlignment="1">
      <alignment vertical="center" wrapText="1"/>
    </xf>
    <xf numFmtId="0" fontId="13" fillId="0" borderId="26" xfId="0" applyFont="1" applyBorder="1" applyAlignment="1">
      <alignment horizontal="left" vertical="center" wrapText="1"/>
    </xf>
    <xf numFmtId="0" fontId="13" fillId="0" borderId="26" xfId="0" applyFont="1" applyBorder="1" applyAlignment="1">
      <alignment horizontal="left" wrapText="1"/>
    </xf>
    <xf numFmtId="0" fontId="13" fillId="0" borderId="27" xfId="0" applyFont="1" applyBorder="1" applyAlignment="1">
      <alignment horizontal="left" wrapText="1"/>
    </xf>
    <xf numFmtId="0" fontId="13" fillId="0" borderId="25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14" fillId="0" borderId="20" xfId="0" applyNumberFormat="1" applyFont="1" applyBorder="1" applyAlignment="1">
      <alignment horizontal="center" vertical="center" wrapText="1"/>
    </xf>
    <xf numFmtId="0" fontId="1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14" fillId="2" borderId="11" xfId="0" applyFont="1" applyFill="1" applyBorder="1" applyAlignment="1">
      <alignment horizontal="left" wrapText="1"/>
    </xf>
    <xf numFmtId="0" fontId="13" fillId="0" borderId="3" xfId="0" applyFont="1" applyBorder="1" applyAlignment="1">
      <alignment horizontal="left" vertical="center" wrapText="1"/>
    </xf>
    <xf numFmtId="0" fontId="13" fillId="0" borderId="29" xfId="0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2" fontId="14" fillId="0" borderId="1" xfId="0" applyNumberFormat="1" applyFont="1" applyBorder="1" applyAlignment="1">
      <alignment horizontal="center" vertical="center" wrapText="1"/>
    </xf>
    <xf numFmtId="2" fontId="14" fillId="0" borderId="7" xfId="0" applyNumberFormat="1" applyFont="1" applyBorder="1" applyAlignment="1">
      <alignment horizontal="center" vertical="center" wrapText="1"/>
    </xf>
    <xf numFmtId="2" fontId="15" fillId="0" borderId="24" xfId="0" applyNumberFormat="1" applyFont="1" applyBorder="1" applyAlignment="1">
      <alignment horizontal="center" vertical="center" wrapText="1"/>
    </xf>
    <xf numFmtId="2" fontId="15" fillId="0" borderId="1" xfId="0" applyNumberFormat="1" applyFont="1" applyBorder="1" applyAlignment="1">
      <alignment horizontal="center" vertical="center" wrapText="1"/>
    </xf>
    <xf numFmtId="2" fontId="15" fillId="0" borderId="30" xfId="0" quotePrefix="1" applyNumberFormat="1" applyFont="1" applyBorder="1" applyAlignment="1">
      <alignment horizontal="center" vertical="center" wrapText="1"/>
    </xf>
    <xf numFmtId="2" fontId="14" fillId="2" borderId="11" xfId="0" applyNumberFormat="1" applyFont="1" applyFill="1" applyBorder="1" applyAlignment="1">
      <alignment horizontal="center" vertical="center" wrapText="1"/>
    </xf>
    <xf numFmtId="2" fontId="14" fillId="2" borderId="15" xfId="0" applyNumberFormat="1" applyFont="1" applyFill="1" applyBorder="1" applyAlignment="1">
      <alignment horizontal="center" vertical="center" wrapText="1"/>
    </xf>
    <xf numFmtId="2" fontId="14" fillId="0" borderId="0" xfId="0" applyNumberFormat="1" applyFont="1" applyBorder="1" applyAlignment="1">
      <alignment horizontal="center" vertical="center" wrapText="1"/>
    </xf>
    <xf numFmtId="2" fontId="14" fillId="0" borderId="8" xfId="0" applyNumberFormat="1" applyFont="1" applyBorder="1" applyAlignment="1">
      <alignment horizontal="center" vertical="center" wrapText="1"/>
    </xf>
    <xf numFmtId="2" fontId="14" fillId="2" borderId="9" xfId="0" applyNumberFormat="1" applyFont="1" applyFill="1" applyBorder="1" applyAlignment="1">
      <alignment horizontal="center" vertical="center" wrapText="1"/>
    </xf>
    <xf numFmtId="2" fontId="14" fillId="0" borderId="2" xfId="0" applyNumberFormat="1" applyFont="1" applyBorder="1" applyAlignment="1">
      <alignment horizontal="center" vertical="center" wrapText="1"/>
    </xf>
    <xf numFmtId="2" fontId="15" fillId="0" borderId="2" xfId="0" quotePrefix="1" applyNumberFormat="1" applyFont="1" applyBorder="1" applyAlignment="1">
      <alignment horizontal="center" vertical="center" wrapText="1"/>
    </xf>
    <xf numFmtId="2" fontId="14" fillId="0" borderId="9" xfId="0" applyNumberFormat="1" applyFont="1" applyBorder="1" applyAlignment="1">
      <alignment horizontal="center" vertical="center" wrapText="1"/>
    </xf>
    <xf numFmtId="2" fontId="14" fillId="0" borderId="14" xfId="0" applyNumberFormat="1" applyFont="1" applyBorder="1" applyAlignment="1">
      <alignment horizontal="center" vertical="top" wrapText="1"/>
    </xf>
    <xf numFmtId="2" fontId="14" fillId="0" borderId="9" xfId="0" applyNumberFormat="1" applyFont="1" applyBorder="1" applyAlignment="1">
      <alignment horizontal="center" vertical="top" wrapText="1"/>
    </xf>
    <xf numFmtId="2" fontId="12" fillId="2" borderId="9" xfId="0" applyNumberFormat="1" applyFont="1" applyFill="1" applyBorder="1" applyAlignment="1">
      <alignment horizontal="center" vertical="top" wrapText="1"/>
    </xf>
    <xf numFmtId="0" fontId="13" fillId="4" borderId="27" xfId="0" applyFont="1" applyFill="1" applyBorder="1" applyAlignment="1">
      <alignment horizontal="center" vertical="center" wrapText="1"/>
    </xf>
    <xf numFmtId="0" fontId="14" fillId="0" borderId="31" xfId="0" applyNumberFormat="1" applyFont="1" applyBorder="1" applyAlignment="1">
      <alignment horizontal="center" vertical="center" wrapText="1"/>
    </xf>
    <xf numFmtId="0" fontId="14" fillId="0" borderId="32" xfId="0" applyNumberFormat="1" applyFont="1" applyBorder="1" applyAlignment="1">
      <alignment horizontal="center" vertical="center" wrapText="1"/>
    </xf>
    <xf numFmtId="0" fontId="9" fillId="0" borderId="11" xfId="0" applyNumberFormat="1" applyFont="1" applyFill="1" applyBorder="1" applyAlignment="1">
      <alignment horizontal="center" vertical="center" wrapText="1"/>
    </xf>
    <xf numFmtId="0" fontId="13" fillId="4" borderId="3" xfId="0" applyFont="1" applyFill="1" applyBorder="1" applyAlignment="1">
      <alignment horizontal="center" vertical="center" wrapText="1"/>
    </xf>
    <xf numFmtId="0" fontId="13" fillId="0" borderId="33" xfId="0" applyFont="1" applyBorder="1" applyAlignment="1">
      <alignment horizontal="center" vertical="center" wrapText="1"/>
    </xf>
    <xf numFmtId="2" fontId="14" fillId="0" borderId="34" xfId="0" applyNumberFormat="1" applyFont="1" applyBorder="1" applyAlignment="1">
      <alignment horizontal="center" vertical="center" wrapText="1"/>
    </xf>
    <xf numFmtId="2" fontId="15" fillId="0" borderId="33" xfId="0" applyNumberFormat="1" applyFont="1" applyBorder="1" applyAlignment="1">
      <alignment horizontal="center" vertical="center" wrapText="1"/>
    </xf>
    <xf numFmtId="2" fontId="15" fillId="0" borderId="2" xfId="0" applyNumberFormat="1" applyFont="1" applyBorder="1" applyAlignment="1">
      <alignment horizontal="center" vertical="center" wrapText="1"/>
    </xf>
    <xf numFmtId="2" fontId="14" fillId="0" borderId="11" xfId="0" applyNumberFormat="1" applyFont="1" applyBorder="1" applyAlignment="1">
      <alignment horizontal="center" vertical="center" wrapText="1"/>
    </xf>
    <xf numFmtId="2" fontId="15" fillId="0" borderId="15" xfId="0" applyNumberFormat="1" applyFont="1" applyBorder="1" applyAlignment="1">
      <alignment horizontal="center" vertical="center" wrapText="1"/>
    </xf>
    <xf numFmtId="2" fontId="15" fillId="0" borderId="34" xfId="0" applyNumberFormat="1" applyFont="1" applyBorder="1" applyAlignment="1">
      <alignment horizontal="center" vertical="center" wrapText="1"/>
    </xf>
    <xf numFmtId="2" fontId="15" fillId="0" borderId="32" xfId="0" applyNumberFormat="1" applyFont="1" applyBorder="1" applyAlignment="1">
      <alignment horizontal="center" vertical="center" wrapText="1"/>
    </xf>
    <xf numFmtId="2" fontId="15" fillId="0" borderId="20" xfId="0" quotePrefix="1" applyNumberFormat="1" applyFont="1" applyBorder="1" applyAlignment="1">
      <alignment horizontal="center" vertical="center" wrapText="1"/>
    </xf>
    <xf numFmtId="2" fontId="15" fillId="0" borderId="20" xfId="0" applyNumberFormat="1" applyFont="1" applyBorder="1" applyAlignment="1">
      <alignment horizontal="center" vertical="center" wrapText="1"/>
    </xf>
    <xf numFmtId="0" fontId="13" fillId="0" borderId="34" xfId="0" applyFont="1" applyBorder="1" applyAlignment="1">
      <alignment horizontal="center" vertical="center" wrapText="1"/>
    </xf>
    <xf numFmtId="2" fontId="14" fillId="0" borderId="3" xfId="0" applyNumberFormat="1" applyFont="1" applyBorder="1" applyAlignment="1">
      <alignment horizontal="center" vertical="center" wrapText="1"/>
    </xf>
    <xf numFmtId="2" fontId="15" fillId="0" borderId="31" xfId="0" applyNumberFormat="1" applyFont="1" applyBorder="1" applyAlignment="1">
      <alignment horizontal="center" vertical="center" wrapText="1"/>
    </xf>
    <xf numFmtId="2" fontId="15" fillId="0" borderId="3" xfId="0" applyNumberFormat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left" wrapText="1"/>
    </xf>
    <xf numFmtId="0" fontId="13" fillId="0" borderId="9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2" fontId="15" fillId="4" borderId="20" xfId="0" quotePrefix="1" applyNumberFormat="1" applyFont="1" applyFill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2" fontId="15" fillId="4" borderId="24" xfId="0" quotePrefix="1" applyNumberFormat="1" applyFont="1" applyFill="1" applyBorder="1" applyAlignment="1">
      <alignment horizontal="center" vertical="center" wrapText="1"/>
    </xf>
    <xf numFmtId="2" fontId="14" fillId="0" borderId="13" xfId="0" applyNumberFormat="1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4" fillId="0" borderId="24" xfId="0" applyNumberFormat="1" applyFont="1" applyBorder="1" applyAlignment="1">
      <alignment horizontal="center" vertical="center" wrapText="1"/>
    </xf>
    <xf numFmtId="2" fontId="13" fillId="0" borderId="20" xfId="0" applyNumberFormat="1" applyFont="1" applyBorder="1" applyAlignment="1">
      <alignment horizontal="center" vertical="center" wrapText="1"/>
    </xf>
    <xf numFmtId="2" fontId="13" fillId="0" borderId="0" xfId="0" applyNumberFormat="1" applyFont="1" applyBorder="1" applyAlignment="1">
      <alignment horizontal="center" vertical="center" wrapText="1"/>
    </xf>
    <xf numFmtId="2" fontId="13" fillId="0" borderId="17" xfId="0" applyNumberFormat="1" applyFont="1" applyBorder="1" applyAlignment="1">
      <alignment horizontal="center" vertical="center" wrapText="1"/>
    </xf>
    <xf numFmtId="0" fontId="13" fillId="0" borderId="3" xfId="0" applyFont="1" applyBorder="1" applyAlignment="1">
      <alignment horizontal="left" wrapText="1"/>
    </xf>
    <xf numFmtId="0" fontId="12" fillId="0" borderId="12" xfId="0" applyFont="1" applyFill="1" applyBorder="1" applyAlignment="1">
      <alignment horizontal="center" vertical="center" textRotation="90" wrapText="1" readingOrder="1"/>
    </xf>
    <xf numFmtId="0" fontId="14" fillId="0" borderId="16" xfId="0" applyFont="1" applyBorder="1" applyAlignment="1">
      <alignment horizontal="left" vertical="top" wrapText="1"/>
    </xf>
    <xf numFmtId="0" fontId="14" fillId="0" borderId="17" xfId="0" applyFont="1" applyBorder="1" applyAlignment="1">
      <alignment horizontal="left" vertical="top" wrapText="1"/>
    </xf>
    <xf numFmtId="0" fontId="14" fillId="2" borderId="6" xfId="0" applyFont="1" applyFill="1" applyBorder="1" applyAlignment="1">
      <alignment horizontal="left" wrapText="1"/>
    </xf>
    <xf numFmtId="0" fontId="14" fillId="2" borderId="16" xfId="0" applyFont="1" applyFill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14" fillId="2" borderId="10" xfId="0" applyFont="1" applyFill="1" applyBorder="1" applyAlignment="1">
      <alignment horizontal="center" vertical="center" wrapText="1"/>
    </xf>
    <xf numFmtId="0" fontId="14" fillId="2" borderId="15" xfId="0" applyFont="1" applyFill="1" applyBorder="1" applyAlignment="1">
      <alignment horizontal="center" vertical="center" wrapText="1"/>
    </xf>
    <xf numFmtId="2" fontId="14" fillId="0" borderId="2" xfId="0" applyNumberFormat="1" applyFont="1" applyFill="1" applyBorder="1" applyAlignment="1">
      <alignment horizontal="center" vertical="center" wrapText="1"/>
    </xf>
    <xf numFmtId="2" fontId="15" fillId="0" borderId="20" xfId="0" quotePrefix="1" applyNumberFormat="1" applyFont="1" applyFill="1" applyBorder="1" applyAlignment="1">
      <alignment horizontal="center" vertical="center" wrapText="1"/>
    </xf>
    <xf numFmtId="2" fontId="15" fillId="0" borderId="20" xfId="0" applyNumberFormat="1" applyFont="1" applyFill="1" applyBorder="1" applyAlignment="1">
      <alignment horizontal="center" vertical="center" wrapText="1"/>
    </xf>
    <xf numFmtId="2" fontId="14" fillId="0" borderId="13" xfId="0" applyNumberFormat="1" applyFont="1" applyFill="1" applyBorder="1" applyAlignment="1">
      <alignment horizontal="center" vertical="center" wrapText="1"/>
    </xf>
    <xf numFmtId="2" fontId="15" fillId="0" borderId="0" xfId="0" quotePrefix="1" applyNumberFormat="1" applyFont="1" applyFill="1" applyBorder="1" applyAlignment="1">
      <alignment horizontal="center" vertical="center" wrapText="1"/>
    </xf>
    <xf numFmtId="2" fontId="14" fillId="0" borderId="7" xfId="0" applyNumberFormat="1" applyFont="1" applyFill="1" applyBorder="1" applyAlignment="1">
      <alignment horizontal="center" vertical="center" wrapText="1"/>
    </xf>
    <xf numFmtId="2" fontId="15" fillId="0" borderId="30" xfId="0" quotePrefix="1" applyNumberFormat="1" applyFont="1" applyFill="1" applyBorder="1" applyAlignment="1">
      <alignment horizontal="center" vertical="center" wrapText="1"/>
    </xf>
    <xf numFmtId="0" fontId="3" fillId="0" borderId="0" xfId="0" applyNumberFormat="1" applyFont="1" applyBorder="1"/>
    <xf numFmtId="164" fontId="3" fillId="0" borderId="0" xfId="0" applyNumberFormat="1" applyFont="1" applyBorder="1"/>
    <xf numFmtId="0" fontId="14" fillId="0" borderId="21" xfId="0" applyNumberFormat="1" applyFont="1" applyBorder="1" applyAlignment="1">
      <alignment horizontal="center" vertical="center" wrapText="1"/>
    </xf>
    <xf numFmtId="0" fontId="14" fillId="2" borderId="15" xfId="0" applyNumberFormat="1" applyFont="1" applyFill="1" applyBorder="1" applyAlignment="1">
      <alignment horizontal="center" vertical="center" wrapText="1"/>
    </xf>
    <xf numFmtId="0" fontId="14" fillId="2" borderId="17" xfId="0" applyNumberFormat="1" applyFont="1" applyFill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12" fillId="0" borderId="12" xfId="0" applyFont="1" applyFill="1" applyBorder="1" applyAlignment="1">
      <alignment horizontal="center" vertical="center" textRotation="90" wrapText="1" readingOrder="1"/>
    </xf>
    <xf numFmtId="0" fontId="12" fillId="0" borderId="13" xfId="0" applyFont="1" applyFill="1" applyBorder="1" applyAlignment="1">
      <alignment horizontal="center" vertical="center" textRotation="90" wrapText="1" readingOrder="1"/>
    </xf>
    <xf numFmtId="0" fontId="12" fillId="0" borderId="11" xfId="0" applyFont="1" applyFill="1" applyBorder="1" applyAlignment="1">
      <alignment horizontal="center" vertical="center" textRotation="90" wrapText="1" readingOrder="1"/>
    </xf>
    <xf numFmtId="0" fontId="14" fillId="0" borderId="6" xfId="0" applyFont="1" applyBorder="1" applyAlignment="1">
      <alignment horizontal="left" vertical="top" wrapText="1"/>
    </xf>
    <xf numFmtId="0" fontId="14" fillId="0" borderId="16" xfId="0" applyFont="1" applyBorder="1" applyAlignment="1">
      <alignment horizontal="left" vertical="top" wrapText="1"/>
    </xf>
    <xf numFmtId="0" fontId="14" fillId="0" borderId="17" xfId="0" applyFont="1" applyBorder="1" applyAlignment="1">
      <alignment horizontal="left" vertical="top" wrapText="1"/>
    </xf>
    <xf numFmtId="0" fontId="14" fillId="0" borderId="6" xfId="0" applyFont="1" applyBorder="1" applyAlignment="1">
      <alignment horizontal="left" vertical="center" wrapText="1"/>
    </xf>
    <xf numFmtId="0" fontId="14" fillId="0" borderId="16" xfId="0" applyFont="1" applyBorder="1" applyAlignment="1">
      <alignment horizontal="left" vertical="center" wrapText="1"/>
    </xf>
    <xf numFmtId="0" fontId="14" fillId="0" borderId="17" xfId="0" applyFont="1" applyBorder="1" applyAlignment="1">
      <alignment horizontal="left" vertical="center" wrapText="1"/>
    </xf>
    <xf numFmtId="0" fontId="14" fillId="2" borderId="6" xfId="0" applyFont="1" applyFill="1" applyBorder="1" applyAlignment="1">
      <alignment horizontal="left" wrapText="1"/>
    </xf>
    <xf numFmtId="0" fontId="14" fillId="2" borderId="16" xfId="0" applyFont="1" applyFill="1" applyBorder="1" applyAlignment="1">
      <alignment horizontal="left" wrapText="1"/>
    </xf>
    <xf numFmtId="0" fontId="14" fillId="2" borderId="17" xfId="0" applyFont="1" applyFill="1" applyBorder="1" applyAlignment="1">
      <alignment horizontal="left" wrapText="1"/>
    </xf>
    <xf numFmtId="0" fontId="9" fillId="4" borderId="6" xfId="0" applyFont="1" applyFill="1" applyBorder="1" applyAlignment="1">
      <alignment horizontal="center" vertical="center" wrapText="1"/>
    </xf>
    <xf numFmtId="0" fontId="9" fillId="4" borderId="16" xfId="0" applyFont="1" applyFill="1" applyBorder="1" applyAlignment="1">
      <alignment horizontal="center" vertical="center" wrapText="1"/>
    </xf>
    <xf numFmtId="0" fontId="9" fillId="4" borderId="17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0" fontId="14" fillId="2" borderId="16" xfId="0" applyFont="1" applyFill="1" applyBorder="1" applyAlignment="1">
      <alignment horizontal="center" vertical="center" wrapText="1"/>
    </xf>
    <xf numFmtId="0" fontId="14" fillId="2" borderId="17" xfId="0" applyFont="1" applyFill="1" applyBorder="1" applyAlignment="1">
      <alignment horizontal="center" vertical="center" wrapText="1"/>
    </xf>
    <xf numFmtId="0" fontId="15" fillId="0" borderId="6" xfId="0" applyFont="1" applyBorder="1"/>
    <xf numFmtId="0" fontId="15" fillId="0" borderId="16" xfId="0" applyFont="1" applyBorder="1"/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2" fillId="0" borderId="18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1" fillId="0" borderId="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3" borderId="19" xfId="0" applyFont="1" applyFill="1" applyBorder="1" applyAlignment="1">
      <alignment horizontal="center" vertical="center" wrapText="1"/>
    </xf>
    <xf numFmtId="0" fontId="9" fillId="3" borderId="14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 wrapText="1"/>
    </xf>
    <xf numFmtId="0" fontId="9" fillId="3" borderId="15" xfId="0" applyFont="1" applyFill="1" applyBorder="1" applyAlignment="1">
      <alignment horizontal="center" vertical="center" wrapText="1"/>
    </xf>
    <xf numFmtId="0" fontId="8" fillId="4" borderId="5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center" vertical="center"/>
    </xf>
    <xf numFmtId="0" fontId="8" fillId="4" borderId="8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164" fontId="2" fillId="0" borderId="8" xfId="0" applyNumberFormat="1" applyFont="1" applyBorder="1" applyAlignment="1">
      <alignment horizontal="center" vertical="center" wrapText="1"/>
    </xf>
    <xf numFmtId="0" fontId="2" fillId="4" borderId="18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164" fontId="9" fillId="0" borderId="12" xfId="0" applyNumberFormat="1" applyFont="1" applyFill="1" applyBorder="1" applyAlignment="1">
      <alignment horizontal="center" vertical="center" wrapText="1"/>
    </xf>
    <xf numFmtId="164" fontId="9" fillId="0" borderId="13" xfId="0" applyNumberFormat="1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7" fillId="0" borderId="8" xfId="0" applyFont="1" applyBorder="1" applyAlignment="1">
      <alignment horizontal="center" vertical="top"/>
    </xf>
    <xf numFmtId="164" fontId="9" fillId="0" borderId="14" xfId="0" applyNumberFormat="1" applyFont="1" applyFill="1" applyBorder="1" applyAlignment="1">
      <alignment horizontal="center" vertical="center" wrapText="1"/>
    </xf>
    <xf numFmtId="164" fontId="9" fillId="0" borderId="8" xfId="0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9" fillId="0" borderId="11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0" xfId="0" applyFont="1" applyFill="1" applyBorder="1" applyAlignment="1">
      <alignment horizontal="center" vertical="center" wrapText="1"/>
    </xf>
    <xf numFmtId="0" fontId="14" fillId="2" borderId="15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11" fillId="0" borderId="5" xfId="0" applyFont="1" applyBorder="1" applyAlignment="1">
      <alignment vertical="center"/>
    </xf>
  </cellXfs>
  <cellStyles count="111">
    <cellStyle name="Hiperlink" xfId="1" builtinId="8" hidden="1"/>
    <cellStyle name="Hiperlink" xfId="3" builtinId="8" hidden="1"/>
    <cellStyle name="Hiperlink" xfId="5" builtinId="8" hidden="1"/>
    <cellStyle name="Hiperlink" xfId="7" builtinId="8" hidden="1"/>
    <cellStyle name="Hiperlink" xfId="9" builtinId="8" hidden="1"/>
    <cellStyle name="Hiperlink" xfId="11" builtinId="8" hidden="1"/>
    <cellStyle name="Hiperlink" xfId="13" builtinId="8" hidden="1"/>
    <cellStyle name="Hiperlink" xfId="15" builtinId="8" hidden="1"/>
    <cellStyle name="Hiperlink" xfId="17" builtinId="8" hidden="1"/>
    <cellStyle name="Hiperlink" xfId="19" builtinId="8" hidden="1"/>
    <cellStyle name="Hiperlink" xfId="21" builtinId="8" hidden="1"/>
    <cellStyle name="Hiperlink" xfId="23" builtinId="8" hidden="1"/>
    <cellStyle name="Hiperlink" xfId="25" builtinId="8" hidden="1"/>
    <cellStyle name="Hiperlink" xfId="27" builtinId="8" hidden="1"/>
    <cellStyle name="Hiperlink" xfId="29" builtinId="8" hidden="1"/>
    <cellStyle name="Hiperlink" xfId="31" builtinId="8" hidden="1"/>
    <cellStyle name="Hiperlink" xfId="33" builtinId="8" hidden="1"/>
    <cellStyle name="Hiperlink" xfId="35" builtinId="8" hidden="1"/>
    <cellStyle name="Hiperlink" xfId="37" builtinId="8" hidden="1"/>
    <cellStyle name="Hiperlink" xfId="39" builtinId="8" hidden="1"/>
    <cellStyle name="Hiperlink" xfId="41" builtinId="8" hidden="1"/>
    <cellStyle name="Hiperlink" xfId="43" builtinId="8" hidden="1"/>
    <cellStyle name="Hiperlink" xfId="45" builtinId="8" hidden="1"/>
    <cellStyle name="Hiperlink" xfId="47" builtinId="8" hidden="1"/>
    <cellStyle name="Hiperlink" xfId="49" builtinId="8" hidden="1"/>
    <cellStyle name="Hiperlink" xfId="51" builtinId="8" hidden="1"/>
    <cellStyle name="Hiperlink" xfId="53" builtinId="8" hidden="1"/>
    <cellStyle name="Hiperlink" xfId="55" builtinId="8" hidden="1"/>
    <cellStyle name="Hiperlink" xfId="57" builtinId="8" hidden="1"/>
    <cellStyle name="Hiperlink" xfId="59" builtinId="8" hidden="1"/>
    <cellStyle name="Hiperlink" xfId="61" builtinId="8" hidden="1"/>
    <cellStyle name="Hiperlink" xfId="63" builtinId="8" hidden="1"/>
    <cellStyle name="Hiperlink" xfId="65" builtinId="8" hidden="1"/>
    <cellStyle name="Hiperlink" xfId="67" builtinId="8" hidden="1"/>
    <cellStyle name="Hiperlink" xfId="69" builtinId="8" hidden="1"/>
    <cellStyle name="Hiperlink" xfId="71" builtinId="8" hidden="1"/>
    <cellStyle name="Hiperlink" xfId="73" builtinId="8" hidden="1"/>
    <cellStyle name="Hiperlink" xfId="75" builtinId="8" hidden="1"/>
    <cellStyle name="Hiperlink" xfId="77" builtinId="8" hidden="1"/>
    <cellStyle name="Hiperlink" xfId="79" builtinId="8" hidden="1"/>
    <cellStyle name="Hiperlink" xfId="81" builtinId="8" hidden="1"/>
    <cellStyle name="Hiperlink" xfId="83" builtinId="8" hidden="1"/>
    <cellStyle name="Hiperlink" xfId="85" builtinId="8" hidden="1"/>
    <cellStyle name="Hiperlink" xfId="87" builtinId="8" hidden="1"/>
    <cellStyle name="Hiperlink" xfId="89" builtinId="8" hidden="1"/>
    <cellStyle name="Hiperlink" xfId="91" builtinId="8" hidden="1"/>
    <cellStyle name="Hiperlink" xfId="93" builtinId="8" hidden="1"/>
    <cellStyle name="Hiperlink" xfId="95" builtinId="8" hidden="1"/>
    <cellStyle name="Hiperlink" xfId="97" builtinId="8" hidden="1"/>
    <cellStyle name="Hiperlink" xfId="99" builtinId="8" hidden="1"/>
    <cellStyle name="Hiperlink" xfId="101" builtinId="8" hidden="1"/>
    <cellStyle name="Hiperlink" xfId="103" builtinId="8" hidden="1"/>
    <cellStyle name="Hiperlink" xfId="105" builtinId="8" hidden="1"/>
    <cellStyle name="Hiperlink" xfId="107" builtinId="8" hidden="1"/>
    <cellStyle name="Hiperlink" xfId="109" builtinId="8" hidden="1"/>
    <cellStyle name="Hiperlink Visitado" xfId="2" builtinId="9" hidden="1"/>
    <cellStyle name="Hiperlink Visitado" xfId="4" builtinId="9" hidden="1"/>
    <cellStyle name="Hiperlink Visitado" xfId="6" builtinId="9" hidden="1"/>
    <cellStyle name="Hiperlink Visitado" xfId="8" builtinId="9" hidden="1"/>
    <cellStyle name="Hiperlink Visitado" xfId="10" builtinId="9" hidden="1"/>
    <cellStyle name="Hiperlink Visitado" xfId="12" builtinId="9" hidden="1"/>
    <cellStyle name="Hiperlink Visitado" xfId="14" builtinId="9" hidden="1"/>
    <cellStyle name="Hiperlink Visitado" xfId="16" builtinId="9" hidden="1"/>
    <cellStyle name="Hiperlink Visitado" xfId="18" builtinId="9" hidden="1"/>
    <cellStyle name="Hiperlink Visitado" xfId="20" builtinId="9" hidden="1"/>
    <cellStyle name="Hiperlink Visitado" xfId="22" builtinId="9" hidden="1"/>
    <cellStyle name="Hiperlink Visitado" xfId="24" builtinId="9" hidden="1"/>
    <cellStyle name="Hiperlink Visitado" xfId="26" builtinId="9" hidden="1"/>
    <cellStyle name="Hiperlink Visitado" xfId="28" builtinId="9" hidden="1"/>
    <cellStyle name="Hiperlink Visitado" xfId="30" builtinId="9" hidden="1"/>
    <cellStyle name="Hiperlink Visitado" xfId="32" builtinId="9" hidden="1"/>
    <cellStyle name="Hiperlink Visitado" xfId="34" builtinId="9" hidden="1"/>
    <cellStyle name="Hiperlink Visitado" xfId="36" builtinId="9" hidden="1"/>
    <cellStyle name="Hiperlink Visitado" xfId="38" builtinId="9" hidden="1"/>
    <cellStyle name="Hiperlink Visitado" xfId="40" builtinId="9" hidden="1"/>
    <cellStyle name="Hiperlink Visitado" xfId="42" builtinId="9" hidden="1"/>
    <cellStyle name="Hiperlink Visitado" xfId="44" builtinId="9" hidden="1"/>
    <cellStyle name="Hiperlink Visitado" xfId="46" builtinId="9" hidden="1"/>
    <cellStyle name="Hiperlink Visitado" xfId="48" builtinId="9" hidden="1"/>
    <cellStyle name="Hiperlink Visitado" xfId="50" builtinId="9" hidden="1"/>
    <cellStyle name="Hiperlink Visitado" xfId="52" builtinId="9" hidden="1"/>
    <cellStyle name="Hiperlink Visitado" xfId="54" builtinId="9" hidden="1"/>
    <cellStyle name="Hiperlink Visitado" xfId="56" builtinId="9" hidden="1"/>
    <cellStyle name="Hiperlink Visitado" xfId="58" builtinId="9" hidden="1"/>
    <cellStyle name="Hiperlink Visitado" xfId="60" builtinId="9" hidden="1"/>
    <cellStyle name="Hiperlink Visitado" xfId="62" builtinId="9" hidden="1"/>
    <cellStyle name="Hiperlink Visitado" xfId="64" builtinId="9" hidden="1"/>
    <cellStyle name="Hiperlink Visitado" xfId="66" builtinId="9" hidden="1"/>
    <cellStyle name="Hiperlink Visitado" xfId="68" builtinId="9" hidden="1"/>
    <cellStyle name="Hiperlink Visitado" xfId="70" builtinId="9" hidden="1"/>
    <cellStyle name="Hiperlink Visitado" xfId="72" builtinId="9" hidden="1"/>
    <cellStyle name="Hiperlink Visitado" xfId="74" builtinId="9" hidden="1"/>
    <cellStyle name="Hiperlink Visitado" xfId="76" builtinId="9" hidden="1"/>
    <cellStyle name="Hiperlink Visitado" xfId="78" builtinId="9" hidden="1"/>
    <cellStyle name="Hiperlink Visitado" xfId="80" builtinId="9" hidden="1"/>
    <cellStyle name="Hiperlink Visitado" xfId="82" builtinId="9" hidden="1"/>
    <cellStyle name="Hiperlink Visitado" xfId="84" builtinId="9" hidden="1"/>
    <cellStyle name="Hiperlink Visitado" xfId="86" builtinId="9" hidden="1"/>
    <cellStyle name="Hiperlink Visitado" xfId="88" builtinId="9" hidden="1"/>
    <cellStyle name="Hiperlink Visitado" xfId="90" builtinId="9" hidden="1"/>
    <cellStyle name="Hiperlink Visitado" xfId="92" builtinId="9" hidden="1"/>
    <cellStyle name="Hiperlink Visitado" xfId="94" builtinId="9" hidden="1"/>
    <cellStyle name="Hiperlink Visitado" xfId="96" builtinId="9" hidden="1"/>
    <cellStyle name="Hiperlink Visitado" xfId="98" builtinId="9" hidden="1"/>
    <cellStyle name="Hiperlink Visitado" xfId="100" builtinId="9" hidden="1"/>
    <cellStyle name="Hiperlink Visitado" xfId="102" builtinId="9" hidden="1"/>
    <cellStyle name="Hiperlink Visitado" xfId="104" builtinId="9" hidden="1"/>
    <cellStyle name="Hiperlink Visitado" xfId="106" builtinId="9" hidden="1"/>
    <cellStyle name="Hiperlink Visitado" xfId="108" builtinId="9" hidden="1"/>
    <cellStyle name="Hiperlink Visitado" xfId="110" builtinId="9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9</xdr:row>
      <xdr:rowOff>0</xdr:rowOff>
    </xdr:from>
    <xdr:to>
      <xdr:col>1</xdr:col>
      <xdr:colOff>104775</xdr:colOff>
      <xdr:row>9</xdr:row>
      <xdr:rowOff>238125</xdr:rowOff>
    </xdr:to>
    <xdr:sp macro="" textlink="">
      <xdr:nvSpPr>
        <xdr:cNvPr id="1267" name="Text Box 12">
          <a:extLst>
            <a:ext uri="{FF2B5EF4-FFF2-40B4-BE49-F238E27FC236}">
              <a16:creationId xmlns:a16="http://schemas.microsoft.com/office/drawing/2014/main" xmlns="" id="{1488BCE9-46DC-498B-8AEA-4215AEE43B95}"/>
            </a:ext>
          </a:extLst>
        </xdr:cNvPr>
        <xdr:cNvSpPr txBox="1">
          <a:spLocks noChangeArrowheads="1"/>
        </xdr:cNvSpPr>
      </xdr:nvSpPr>
      <xdr:spPr bwMode="auto">
        <a:xfrm>
          <a:off x="619125" y="181927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104775</xdr:colOff>
      <xdr:row>0</xdr:row>
      <xdr:rowOff>276225</xdr:rowOff>
    </xdr:from>
    <xdr:to>
      <xdr:col>1</xdr:col>
      <xdr:colOff>552450</xdr:colOff>
      <xdr:row>5</xdr:row>
      <xdr:rowOff>57150</xdr:rowOff>
    </xdr:to>
    <xdr:pic>
      <xdr:nvPicPr>
        <xdr:cNvPr id="1268" name="Picture 2">
          <a:extLst>
            <a:ext uri="{FF2B5EF4-FFF2-40B4-BE49-F238E27FC236}">
              <a16:creationId xmlns:a16="http://schemas.microsoft.com/office/drawing/2014/main" xmlns="" id="{5D87A8A2-6163-4AA2-9CBB-BC5CACBEBB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276225"/>
          <a:ext cx="638175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</xdr:col>
      <xdr:colOff>0</xdr:colOff>
      <xdr:row>74</xdr:row>
      <xdr:rowOff>0</xdr:rowOff>
    </xdr:from>
    <xdr:ext cx="104775" cy="238125"/>
    <xdr:sp macro="" textlink="">
      <xdr:nvSpPr>
        <xdr:cNvPr id="6" name="Text Box 12">
          <a:extLst>
            <a:ext uri="{FF2B5EF4-FFF2-40B4-BE49-F238E27FC236}">
              <a16:creationId xmlns:a16="http://schemas.microsoft.com/office/drawing/2014/main" xmlns="" id="{1680D9EB-81A5-4766-8E6D-A7BE0C8E291F}"/>
            </a:ext>
          </a:extLst>
        </xdr:cNvPr>
        <xdr:cNvSpPr txBox="1">
          <a:spLocks noChangeArrowheads="1"/>
        </xdr:cNvSpPr>
      </xdr:nvSpPr>
      <xdr:spPr bwMode="auto">
        <a:xfrm>
          <a:off x="190500" y="20066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75</xdr:row>
      <xdr:rowOff>0</xdr:rowOff>
    </xdr:from>
    <xdr:ext cx="104775" cy="238125"/>
    <xdr:sp macro="" textlink="">
      <xdr:nvSpPr>
        <xdr:cNvPr id="7" name="Text Box 12">
          <a:extLst>
            <a:ext uri="{FF2B5EF4-FFF2-40B4-BE49-F238E27FC236}">
              <a16:creationId xmlns:a16="http://schemas.microsoft.com/office/drawing/2014/main" xmlns="" id="{9FDD50F9-0859-4F51-93FD-750240FF295A}"/>
            </a:ext>
          </a:extLst>
        </xdr:cNvPr>
        <xdr:cNvSpPr txBox="1">
          <a:spLocks noChangeArrowheads="1"/>
        </xdr:cNvSpPr>
      </xdr:nvSpPr>
      <xdr:spPr bwMode="auto">
        <a:xfrm>
          <a:off x="190500" y="1456055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82</xdr:row>
      <xdr:rowOff>0</xdr:rowOff>
    </xdr:from>
    <xdr:ext cx="104775" cy="238125"/>
    <xdr:sp macro="" textlink="">
      <xdr:nvSpPr>
        <xdr:cNvPr id="8" name="Text Box 12">
          <a:extLst>
            <a:ext uri="{FF2B5EF4-FFF2-40B4-BE49-F238E27FC236}">
              <a16:creationId xmlns:a16="http://schemas.microsoft.com/office/drawing/2014/main" xmlns="" id="{991B343F-B18E-48D5-B8C3-3C095B017D24}"/>
            </a:ext>
          </a:extLst>
        </xdr:cNvPr>
        <xdr:cNvSpPr txBox="1">
          <a:spLocks noChangeArrowheads="1"/>
        </xdr:cNvSpPr>
      </xdr:nvSpPr>
      <xdr:spPr bwMode="auto">
        <a:xfrm>
          <a:off x="187739" y="16410609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83</xdr:row>
      <xdr:rowOff>0</xdr:rowOff>
    </xdr:from>
    <xdr:ext cx="104775" cy="238125"/>
    <xdr:sp macro="" textlink="">
      <xdr:nvSpPr>
        <xdr:cNvPr id="13" name="Text Box 12">
          <a:extLst>
            <a:ext uri="{FF2B5EF4-FFF2-40B4-BE49-F238E27FC236}">
              <a16:creationId xmlns:a16="http://schemas.microsoft.com/office/drawing/2014/main" xmlns="" id="{4B8A1BFB-5B07-4C6D-8A43-17815636ECD6}"/>
            </a:ext>
          </a:extLst>
        </xdr:cNvPr>
        <xdr:cNvSpPr txBox="1">
          <a:spLocks noChangeArrowheads="1"/>
        </xdr:cNvSpPr>
      </xdr:nvSpPr>
      <xdr:spPr bwMode="auto">
        <a:xfrm>
          <a:off x="190500" y="1456055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83</xdr:row>
      <xdr:rowOff>0</xdr:rowOff>
    </xdr:from>
    <xdr:ext cx="104775" cy="238125"/>
    <xdr:sp macro="" textlink="">
      <xdr:nvSpPr>
        <xdr:cNvPr id="14" name="Text Box 12">
          <a:extLst>
            <a:ext uri="{FF2B5EF4-FFF2-40B4-BE49-F238E27FC236}">
              <a16:creationId xmlns:a16="http://schemas.microsoft.com/office/drawing/2014/main" xmlns="" id="{6D755E19-EC95-49FD-878E-F0BA8D6C06B7}"/>
            </a:ext>
          </a:extLst>
        </xdr:cNvPr>
        <xdr:cNvSpPr txBox="1">
          <a:spLocks noChangeArrowheads="1"/>
        </xdr:cNvSpPr>
      </xdr:nvSpPr>
      <xdr:spPr bwMode="auto">
        <a:xfrm>
          <a:off x="190500" y="1482725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82</xdr:row>
      <xdr:rowOff>0</xdr:rowOff>
    </xdr:from>
    <xdr:ext cx="104775" cy="238125"/>
    <xdr:sp macro="" textlink="">
      <xdr:nvSpPr>
        <xdr:cNvPr id="15" name="Text Box 12">
          <a:extLst>
            <a:ext uri="{FF2B5EF4-FFF2-40B4-BE49-F238E27FC236}">
              <a16:creationId xmlns:a16="http://schemas.microsoft.com/office/drawing/2014/main" xmlns="" id="{D52B8710-5C38-495D-80D6-9C1AC5D6D77E}"/>
            </a:ext>
          </a:extLst>
        </xdr:cNvPr>
        <xdr:cNvSpPr txBox="1">
          <a:spLocks noChangeArrowheads="1"/>
        </xdr:cNvSpPr>
      </xdr:nvSpPr>
      <xdr:spPr bwMode="auto">
        <a:xfrm>
          <a:off x="190500" y="158750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83</xdr:row>
      <xdr:rowOff>0</xdr:rowOff>
    </xdr:from>
    <xdr:ext cx="104775" cy="238125"/>
    <xdr:sp macro="" textlink="">
      <xdr:nvSpPr>
        <xdr:cNvPr id="16" name="Text Box 12">
          <a:extLst>
            <a:ext uri="{FF2B5EF4-FFF2-40B4-BE49-F238E27FC236}">
              <a16:creationId xmlns:a16="http://schemas.microsoft.com/office/drawing/2014/main" xmlns="" id="{80490D83-8911-42A0-AB79-CD49DEEA7D26}"/>
            </a:ext>
          </a:extLst>
        </xdr:cNvPr>
        <xdr:cNvSpPr txBox="1">
          <a:spLocks noChangeArrowheads="1"/>
        </xdr:cNvSpPr>
      </xdr:nvSpPr>
      <xdr:spPr bwMode="auto">
        <a:xfrm>
          <a:off x="209550" y="1482725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83</xdr:row>
      <xdr:rowOff>0</xdr:rowOff>
    </xdr:from>
    <xdr:ext cx="104775" cy="238125"/>
    <xdr:sp macro="" textlink="">
      <xdr:nvSpPr>
        <xdr:cNvPr id="11" name="Text Box 12">
          <a:extLst>
            <a:ext uri="{FF2B5EF4-FFF2-40B4-BE49-F238E27FC236}">
              <a16:creationId xmlns:a16="http://schemas.microsoft.com/office/drawing/2014/main" xmlns="" id="{003E9371-D18F-4224-BB02-BAC11C98C454}"/>
            </a:ext>
          </a:extLst>
        </xdr:cNvPr>
        <xdr:cNvSpPr txBox="1">
          <a:spLocks noChangeArrowheads="1"/>
        </xdr:cNvSpPr>
      </xdr:nvSpPr>
      <xdr:spPr bwMode="auto">
        <a:xfrm>
          <a:off x="209550" y="1501775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97"/>
  <sheetViews>
    <sheetView showGridLines="0" tabSelected="1" zoomScaleNormal="100" zoomScalePageLayoutView="150" workbookViewId="0">
      <selection activeCell="B48" sqref="B48"/>
    </sheetView>
  </sheetViews>
  <sheetFormatPr defaultColWidth="8.85546875" defaultRowHeight="9.9499999999999993" customHeight="1" x14ac:dyDescent="0.25"/>
  <cols>
    <col min="1" max="1" width="2.42578125" style="1" customWidth="1"/>
    <col min="2" max="2" width="32.42578125" style="1" bestFit="1" customWidth="1"/>
    <col min="3" max="3" width="8.42578125" style="1" customWidth="1"/>
    <col min="4" max="4" width="6.7109375" style="1" customWidth="1"/>
    <col min="5" max="5" width="5.7109375" style="1" customWidth="1"/>
    <col min="6" max="6" width="8.140625" style="1" customWidth="1"/>
    <col min="7" max="7" width="8.85546875" style="36" customWidth="1"/>
    <col min="8" max="8" width="9.42578125" style="37" customWidth="1"/>
    <col min="9" max="9" width="9.140625" style="37" customWidth="1"/>
    <col min="10" max="10" width="8.7109375" style="37" customWidth="1"/>
    <col min="11" max="11" width="5.28515625" style="42" customWidth="1"/>
    <col min="12" max="21" width="8.85546875" style="61"/>
    <col min="22" max="16384" width="8.85546875" style="1"/>
  </cols>
  <sheetData>
    <row r="1" spans="1:20" ht="22.5" customHeight="1" x14ac:dyDescent="0.25">
      <c r="A1" s="171" t="s">
        <v>0</v>
      </c>
      <c r="B1" s="172"/>
      <c r="C1" s="172"/>
      <c r="D1" s="172"/>
      <c r="E1" s="172"/>
      <c r="F1" s="172"/>
      <c r="G1" s="172"/>
      <c r="H1" s="173"/>
      <c r="I1" s="177" t="s">
        <v>23</v>
      </c>
      <c r="J1" s="178"/>
      <c r="K1" s="45"/>
    </row>
    <row r="2" spans="1:20" ht="19.5" customHeight="1" x14ac:dyDescent="0.25">
      <c r="A2" s="174" t="s">
        <v>6</v>
      </c>
      <c r="B2" s="175"/>
      <c r="C2" s="175"/>
      <c r="D2" s="175"/>
      <c r="E2" s="175"/>
      <c r="F2" s="175"/>
      <c r="G2" s="175"/>
      <c r="H2" s="176"/>
      <c r="I2" s="179"/>
      <c r="J2" s="180"/>
    </row>
    <row r="3" spans="1:20" ht="17.25" customHeight="1" x14ac:dyDescent="0.25">
      <c r="A3" s="181" t="s">
        <v>106</v>
      </c>
      <c r="B3" s="182"/>
      <c r="C3" s="182"/>
      <c r="D3" s="182"/>
      <c r="E3" s="182"/>
      <c r="F3" s="182"/>
      <c r="G3" s="182"/>
      <c r="H3" s="183"/>
      <c r="I3" s="201">
        <f>J83</f>
        <v>3364.5</v>
      </c>
      <c r="J3" s="202"/>
      <c r="K3" s="43"/>
    </row>
    <row r="4" spans="1:20" ht="15.75" customHeight="1" thickBot="1" x14ac:dyDescent="0.3">
      <c r="A4" s="184" t="s">
        <v>24</v>
      </c>
      <c r="B4" s="185"/>
      <c r="C4" s="185"/>
      <c r="D4" s="185"/>
      <c r="E4" s="185"/>
      <c r="F4" s="185"/>
      <c r="G4" s="185"/>
      <c r="H4" s="186"/>
      <c r="I4" s="2"/>
      <c r="J4" s="3"/>
    </row>
    <row r="5" spans="1:20" ht="15.75" customHeight="1" x14ac:dyDescent="0.25">
      <c r="A5" s="187" t="s">
        <v>7</v>
      </c>
      <c r="B5" s="188"/>
      <c r="C5" s="188"/>
      <c r="D5" s="188"/>
      <c r="E5" s="188"/>
      <c r="F5" s="188"/>
      <c r="G5" s="188"/>
      <c r="H5" s="189"/>
      <c r="I5" s="203" t="s">
        <v>105</v>
      </c>
      <c r="J5" s="204"/>
    </row>
    <row r="6" spans="1:20" ht="15.75" customHeight="1" x14ac:dyDescent="0.25">
      <c r="A6" s="213" t="s">
        <v>22</v>
      </c>
      <c r="B6" s="214"/>
      <c r="C6" s="214"/>
      <c r="D6" s="214"/>
      <c r="E6" s="214"/>
      <c r="F6" s="214"/>
      <c r="G6" s="214"/>
      <c r="H6" s="215"/>
      <c r="I6" s="205"/>
      <c r="J6" s="206"/>
    </row>
    <row r="7" spans="1:20" ht="15" customHeight="1" thickBot="1" x14ac:dyDescent="0.3">
      <c r="A7" s="196" t="s">
        <v>107</v>
      </c>
      <c r="B7" s="197"/>
      <c r="C7" s="197"/>
      <c r="D7" s="197"/>
      <c r="E7" s="197"/>
      <c r="F7" s="197"/>
      <c r="G7" s="197"/>
      <c r="H7" s="198"/>
      <c r="I7" s="205"/>
      <c r="J7" s="206"/>
    </row>
    <row r="8" spans="1:20" ht="20.25" customHeight="1" x14ac:dyDescent="0.25">
      <c r="A8" s="174"/>
      <c r="B8" s="175"/>
      <c r="C8" s="175"/>
      <c r="D8" s="175"/>
      <c r="E8" s="176"/>
      <c r="F8" s="207" t="s">
        <v>99</v>
      </c>
      <c r="G8" s="208"/>
      <c r="H8" s="192" t="s">
        <v>13</v>
      </c>
      <c r="I8" s="192"/>
      <c r="J8" s="193"/>
    </row>
    <row r="9" spans="1:20" ht="15" customHeight="1" thickBot="1" x14ac:dyDescent="0.3">
      <c r="A9" s="218"/>
      <c r="B9" s="219"/>
      <c r="C9" s="219"/>
      <c r="D9" s="219"/>
      <c r="E9" s="220"/>
      <c r="F9" s="209"/>
      <c r="G9" s="210"/>
      <c r="H9" s="194"/>
      <c r="I9" s="194"/>
      <c r="J9" s="195"/>
    </row>
    <row r="10" spans="1:20" ht="21" customHeight="1" x14ac:dyDescent="0.25">
      <c r="A10" s="190" t="s">
        <v>25</v>
      </c>
      <c r="B10" s="225" t="s">
        <v>1</v>
      </c>
      <c r="C10" s="190" t="s">
        <v>2</v>
      </c>
      <c r="D10" s="199" t="s">
        <v>27</v>
      </c>
      <c r="E10" s="190" t="s">
        <v>9</v>
      </c>
      <c r="F10" s="190" t="s">
        <v>14</v>
      </c>
      <c r="G10" s="4" t="s">
        <v>3</v>
      </c>
      <c r="H10" s="211" t="s">
        <v>26</v>
      </c>
      <c r="I10" s="211" t="s">
        <v>5</v>
      </c>
      <c r="J10" s="216" t="s">
        <v>4</v>
      </c>
    </row>
    <row r="11" spans="1:20" ht="24" customHeight="1" thickBot="1" x14ac:dyDescent="0.3">
      <c r="A11" s="221"/>
      <c r="B11" s="226"/>
      <c r="C11" s="191"/>
      <c r="D11" s="200"/>
      <c r="E11" s="191"/>
      <c r="F11" s="191"/>
      <c r="G11" s="99" t="s">
        <v>10</v>
      </c>
      <c r="H11" s="212"/>
      <c r="I11" s="212"/>
      <c r="J11" s="217"/>
      <c r="K11" s="40"/>
    </row>
    <row r="12" spans="1:20" ht="14.25" customHeight="1" x14ac:dyDescent="0.25">
      <c r="A12" s="151">
        <v>1</v>
      </c>
      <c r="B12" s="63" t="s">
        <v>17</v>
      </c>
      <c r="C12" s="5" t="s">
        <v>35</v>
      </c>
      <c r="D12" s="70" t="s">
        <v>101</v>
      </c>
      <c r="E12" s="70">
        <v>1</v>
      </c>
      <c r="F12" s="5">
        <v>4</v>
      </c>
      <c r="G12" s="98">
        <f>F12*19</f>
        <v>76</v>
      </c>
      <c r="H12" s="80">
        <v>43.25</v>
      </c>
      <c r="I12" s="83">
        <v>13.75</v>
      </c>
      <c r="J12" s="83">
        <f>SUM(H12:I12)</f>
        <v>57</v>
      </c>
      <c r="K12" s="53"/>
      <c r="L12" s="74"/>
      <c r="M12" s="50"/>
      <c r="N12" s="50"/>
      <c r="O12" s="50"/>
      <c r="P12" s="50"/>
      <c r="Q12" s="15"/>
      <c r="R12" s="16"/>
      <c r="S12" s="51"/>
      <c r="T12" s="51"/>
    </row>
    <row r="13" spans="1:20" ht="14.25" customHeight="1" x14ac:dyDescent="0.25">
      <c r="A13" s="152"/>
      <c r="B13" s="64" t="s">
        <v>29</v>
      </c>
      <c r="C13" s="8" t="s">
        <v>30</v>
      </c>
      <c r="D13" s="71" t="s">
        <v>101</v>
      </c>
      <c r="E13" s="71">
        <v>1</v>
      </c>
      <c r="F13" s="8">
        <v>4</v>
      </c>
      <c r="G13" s="73">
        <f t="shared" ref="G13:G17" si="0">F13*19</f>
        <v>76</v>
      </c>
      <c r="H13" s="102">
        <v>43.25</v>
      </c>
      <c r="I13" s="104">
        <v>13.75</v>
      </c>
      <c r="J13" s="104">
        <f t="shared" ref="J13:J17" si="1">SUM(H13:I13)</f>
        <v>57</v>
      </c>
      <c r="L13" s="60"/>
      <c r="M13" s="50"/>
      <c r="N13" s="50"/>
      <c r="O13" s="50"/>
      <c r="P13" s="50"/>
      <c r="Q13" s="15"/>
      <c r="R13" s="16"/>
      <c r="S13" s="51"/>
      <c r="T13" s="51"/>
    </row>
    <row r="14" spans="1:20" ht="14.25" customHeight="1" x14ac:dyDescent="0.25">
      <c r="A14" s="152"/>
      <c r="B14" s="65" t="s">
        <v>31</v>
      </c>
      <c r="C14" s="8" t="s">
        <v>32</v>
      </c>
      <c r="D14" s="8" t="s">
        <v>101</v>
      </c>
      <c r="E14" s="71">
        <v>1</v>
      </c>
      <c r="F14" s="8">
        <v>4</v>
      </c>
      <c r="G14" s="73">
        <f t="shared" si="0"/>
        <v>76</v>
      </c>
      <c r="H14" s="90">
        <v>43.25</v>
      </c>
      <c r="I14" s="104">
        <v>13.75</v>
      </c>
      <c r="J14" s="104">
        <f t="shared" si="1"/>
        <v>57</v>
      </c>
    </row>
    <row r="15" spans="1:20" ht="14.25" customHeight="1" x14ac:dyDescent="0.25">
      <c r="A15" s="152"/>
      <c r="B15" s="65" t="s">
        <v>33</v>
      </c>
      <c r="C15" s="8" t="s">
        <v>34</v>
      </c>
      <c r="D15" s="101" t="s">
        <v>101</v>
      </c>
      <c r="E15" s="71">
        <v>1</v>
      </c>
      <c r="F15" s="8">
        <v>4</v>
      </c>
      <c r="G15" s="73">
        <f t="shared" si="0"/>
        <v>76</v>
      </c>
      <c r="H15" s="102">
        <v>43.25</v>
      </c>
      <c r="I15" s="103">
        <v>13.75</v>
      </c>
      <c r="J15" s="104">
        <f t="shared" si="1"/>
        <v>57</v>
      </c>
    </row>
    <row r="16" spans="1:20" ht="14.25" customHeight="1" x14ac:dyDescent="0.25">
      <c r="A16" s="152"/>
      <c r="B16" s="78" t="s">
        <v>16</v>
      </c>
      <c r="C16" s="47" t="s">
        <v>36</v>
      </c>
      <c r="D16" s="48" t="s">
        <v>102</v>
      </c>
      <c r="E16" s="48">
        <v>1</v>
      </c>
      <c r="F16" s="47">
        <v>4</v>
      </c>
      <c r="G16" s="73">
        <f t="shared" si="0"/>
        <v>76</v>
      </c>
      <c r="H16" s="90">
        <v>57</v>
      </c>
      <c r="I16" s="91">
        <v>0</v>
      </c>
      <c r="J16" s="104">
        <f t="shared" si="1"/>
        <v>57</v>
      </c>
    </row>
    <row r="17" spans="1:21" ht="14.25" customHeight="1" thickBot="1" x14ac:dyDescent="0.3">
      <c r="A17" s="152"/>
      <c r="B17" s="66" t="s">
        <v>103</v>
      </c>
      <c r="C17" s="100" t="s">
        <v>110</v>
      </c>
      <c r="D17" s="72" t="s">
        <v>101</v>
      </c>
      <c r="E17" s="72">
        <v>2</v>
      </c>
      <c r="F17" s="10">
        <v>4</v>
      </c>
      <c r="G17" s="97">
        <f t="shared" si="0"/>
        <v>76</v>
      </c>
      <c r="H17" s="105">
        <v>57</v>
      </c>
      <c r="I17" s="106">
        <v>0</v>
      </c>
      <c r="J17" s="106">
        <f t="shared" si="1"/>
        <v>57</v>
      </c>
    </row>
    <row r="18" spans="1:21" ht="15.75" thickBot="1" x14ac:dyDescent="0.3">
      <c r="A18" s="153"/>
      <c r="B18" s="62" t="s">
        <v>8</v>
      </c>
      <c r="C18" s="222"/>
      <c r="D18" s="223"/>
      <c r="E18" s="224"/>
      <c r="F18" s="135">
        <f>SUM(F12:F17)</f>
        <v>24</v>
      </c>
      <c r="G18" s="134">
        <f>SUM(G12:G17)</f>
        <v>456</v>
      </c>
      <c r="H18" s="85">
        <f>SUM(H12:H17)</f>
        <v>287</v>
      </c>
      <c r="I18" s="86">
        <f>SUM(I12:I17)</f>
        <v>55</v>
      </c>
      <c r="J18" s="85">
        <f>SUM(J12:J17)</f>
        <v>342</v>
      </c>
    </row>
    <row r="19" spans="1:21" ht="5.25" customHeight="1" thickBot="1" x14ac:dyDescent="0.3">
      <c r="A19" s="12"/>
      <c r="B19" s="13"/>
      <c r="C19" s="14"/>
      <c r="D19" s="14"/>
      <c r="E19" s="14"/>
      <c r="F19" s="148"/>
      <c r="G19" s="15"/>
      <c r="H19" s="87"/>
      <c r="I19" s="87"/>
      <c r="J19" s="88"/>
    </row>
    <row r="20" spans="1:21" ht="15" x14ac:dyDescent="0.25">
      <c r="A20" s="151">
        <v>2</v>
      </c>
      <c r="B20" s="63" t="s">
        <v>18</v>
      </c>
      <c r="C20" s="67" t="s">
        <v>37</v>
      </c>
      <c r="D20" s="5" t="s">
        <v>101</v>
      </c>
      <c r="E20" s="70">
        <v>1</v>
      </c>
      <c r="F20" s="5">
        <v>4</v>
      </c>
      <c r="G20" s="145">
        <f t="shared" ref="G20:G25" si="2">F20*19</f>
        <v>76</v>
      </c>
      <c r="H20" s="80">
        <v>43.25</v>
      </c>
      <c r="I20" s="83">
        <v>13.75</v>
      </c>
      <c r="J20" s="83">
        <f t="shared" ref="J20:J25" si="3">SUM(H20:I20)</f>
        <v>57</v>
      </c>
    </row>
    <row r="21" spans="1:21" ht="18" customHeight="1" x14ac:dyDescent="0.25">
      <c r="A21" s="152"/>
      <c r="B21" s="64" t="s">
        <v>38</v>
      </c>
      <c r="C21" s="68" t="s">
        <v>120</v>
      </c>
      <c r="D21" s="111" t="s">
        <v>101</v>
      </c>
      <c r="E21" s="71">
        <v>2</v>
      </c>
      <c r="F21" s="8">
        <v>4</v>
      </c>
      <c r="G21" s="73">
        <f t="shared" si="2"/>
        <v>76</v>
      </c>
      <c r="H21" s="102">
        <v>43.25</v>
      </c>
      <c r="I21" s="108">
        <v>13.75</v>
      </c>
      <c r="J21" s="104">
        <f t="shared" si="3"/>
        <v>57</v>
      </c>
    </row>
    <row r="22" spans="1:21" ht="26.25" x14ac:dyDescent="0.25">
      <c r="A22" s="152"/>
      <c r="B22" s="65" t="s">
        <v>39</v>
      </c>
      <c r="C22" s="68" t="s">
        <v>40</v>
      </c>
      <c r="D22" s="8" t="s">
        <v>102</v>
      </c>
      <c r="E22" s="71">
        <v>1</v>
      </c>
      <c r="F22" s="8">
        <v>4</v>
      </c>
      <c r="G22" s="73">
        <f t="shared" si="2"/>
        <v>76</v>
      </c>
      <c r="H22" s="90">
        <v>57</v>
      </c>
      <c r="I22" s="109">
        <v>0</v>
      </c>
      <c r="J22" s="104">
        <f t="shared" si="3"/>
        <v>57</v>
      </c>
      <c r="L22" s="54"/>
      <c r="M22" s="55"/>
      <c r="N22" s="55"/>
      <c r="O22" s="55"/>
      <c r="P22" s="55"/>
      <c r="Q22" s="56"/>
      <c r="R22" s="57"/>
      <c r="S22" s="58"/>
      <c r="T22" s="58"/>
      <c r="U22" s="59"/>
    </row>
    <row r="23" spans="1:21" ht="15" x14ac:dyDescent="0.25">
      <c r="A23" s="152"/>
      <c r="B23" s="65" t="s">
        <v>41</v>
      </c>
      <c r="C23" s="68" t="s">
        <v>42</v>
      </c>
      <c r="D23" s="8" t="s">
        <v>101</v>
      </c>
      <c r="E23" s="71">
        <v>1</v>
      </c>
      <c r="F23" s="8">
        <v>4</v>
      </c>
      <c r="G23" s="73">
        <f t="shared" si="2"/>
        <v>76</v>
      </c>
      <c r="H23" s="90">
        <v>43.25</v>
      </c>
      <c r="I23" s="110">
        <v>13.75</v>
      </c>
      <c r="J23" s="104">
        <f t="shared" si="3"/>
        <v>57</v>
      </c>
      <c r="L23" s="59"/>
      <c r="M23" s="59"/>
      <c r="N23" s="59"/>
      <c r="O23" s="59"/>
      <c r="P23" s="59"/>
      <c r="Q23" s="59"/>
      <c r="R23" s="59"/>
      <c r="S23" s="59"/>
      <c r="T23" s="59"/>
      <c r="U23" s="59"/>
    </row>
    <row r="24" spans="1:21" ht="26.25" x14ac:dyDescent="0.25">
      <c r="A24" s="152"/>
      <c r="B24" s="25" t="s">
        <v>43</v>
      </c>
      <c r="C24" s="8" t="s">
        <v>44</v>
      </c>
      <c r="D24" s="111" t="s">
        <v>101</v>
      </c>
      <c r="E24" s="48">
        <v>1</v>
      </c>
      <c r="F24" s="47">
        <v>4</v>
      </c>
      <c r="G24" s="73">
        <f t="shared" si="2"/>
        <v>76</v>
      </c>
      <c r="H24" s="90">
        <v>43.25</v>
      </c>
      <c r="I24" s="110">
        <v>13.75</v>
      </c>
      <c r="J24" s="104">
        <f t="shared" si="3"/>
        <v>57</v>
      </c>
      <c r="L24" s="59"/>
      <c r="M24" s="59"/>
      <c r="N24" s="59"/>
      <c r="O24" s="59"/>
      <c r="P24" s="59"/>
      <c r="Q24" s="59"/>
      <c r="R24" s="59"/>
      <c r="S24" s="59"/>
      <c r="T24" s="59"/>
      <c r="U24" s="59"/>
    </row>
    <row r="25" spans="1:21" ht="15.75" thickBot="1" x14ac:dyDescent="0.3">
      <c r="A25" s="152"/>
      <c r="B25" s="115" t="s">
        <v>104</v>
      </c>
      <c r="C25" s="96" t="s">
        <v>111</v>
      </c>
      <c r="D25" s="10" t="s">
        <v>101</v>
      </c>
      <c r="E25" s="72">
        <v>2</v>
      </c>
      <c r="F25" s="10">
        <v>4</v>
      </c>
      <c r="G25" s="97">
        <f t="shared" si="2"/>
        <v>76</v>
      </c>
      <c r="H25" s="112">
        <v>57</v>
      </c>
      <c r="I25" s="113">
        <v>0</v>
      </c>
      <c r="J25" s="114">
        <f t="shared" si="3"/>
        <v>57</v>
      </c>
      <c r="L25" s="59"/>
      <c r="M25" s="59"/>
      <c r="N25" s="59"/>
      <c r="O25" s="59"/>
      <c r="P25" s="59"/>
      <c r="Q25" s="59"/>
      <c r="R25" s="59"/>
      <c r="S25" s="59"/>
      <c r="T25" s="59"/>
      <c r="U25" s="59"/>
    </row>
    <row r="26" spans="1:21" ht="15.75" thickBot="1" x14ac:dyDescent="0.3">
      <c r="A26" s="153"/>
      <c r="B26" s="76" t="s">
        <v>8</v>
      </c>
      <c r="C26" s="222"/>
      <c r="D26" s="223"/>
      <c r="E26" s="224"/>
      <c r="F26" s="18">
        <f>SUM(F20:F25)</f>
        <v>24</v>
      </c>
      <c r="G26" s="146">
        <f>SUM(G20:G25)</f>
        <v>456</v>
      </c>
      <c r="H26" s="85">
        <f>SUM(H20:H25)</f>
        <v>287</v>
      </c>
      <c r="I26" s="85">
        <f>SUM(I20:I25)</f>
        <v>55</v>
      </c>
      <c r="J26" s="85">
        <f>SUM(J20:J25)</f>
        <v>342</v>
      </c>
    </row>
    <row r="27" spans="1:21" ht="3.75" customHeight="1" thickBot="1" x14ac:dyDescent="0.3">
      <c r="A27" s="19"/>
      <c r="B27" s="13"/>
      <c r="C27" s="14"/>
      <c r="D27" s="14"/>
      <c r="E27" s="14"/>
      <c r="F27" s="148"/>
      <c r="G27" s="15"/>
      <c r="H27" s="87"/>
      <c r="I27" s="87"/>
      <c r="J27" s="88"/>
    </row>
    <row r="28" spans="1:21" ht="15" x14ac:dyDescent="0.25">
      <c r="A28" s="151">
        <v>3</v>
      </c>
      <c r="B28" s="24" t="s">
        <v>20</v>
      </c>
      <c r="C28" s="5" t="s">
        <v>45</v>
      </c>
      <c r="D28" s="5" t="s">
        <v>101</v>
      </c>
      <c r="E28" s="5">
        <v>1</v>
      </c>
      <c r="F28" s="5">
        <v>4</v>
      </c>
      <c r="G28" s="145">
        <f t="shared" ref="G28:G33" si="4">F28*19</f>
        <v>76</v>
      </c>
      <c r="H28" s="80">
        <v>43.25</v>
      </c>
      <c r="I28" s="82">
        <v>13.75</v>
      </c>
      <c r="J28" s="83">
        <f t="shared" ref="J28:J33" si="5">SUM(H28:I28)</f>
        <v>57</v>
      </c>
    </row>
    <row r="29" spans="1:21" ht="15" x14ac:dyDescent="0.25">
      <c r="A29" s="152"/>
      <c r="B29" s="7" t="s">
        <v>121</v>
      </c>
      <c r="C29" s="8" t="s">
        <v>46</v>
      </c>
      <c r="D29" s="8" t="s">
        <v>102</v>
      </c>
      <c r="E29" s="8">
        <v>2</v>
      </c>
      <c r="F29" s="8">
        <v>4</v>
      </c>
      <c r="G29" s="73">
        <f t="shared" si="4"/>
        <v>76</v>
      </c>
      <c r="H29" s="90">
        <v>57</v>
      </c>
      <c r="I29" s="109">
        <v>0</v>
      </c>
      <c r="J29" s="107">
        <f t="shared" si="5"/>
        <v>57</v>
      </c>
    </row>
    <row r="30" spans="1:21" ht="26.25" x14ac:dyDescent="0.25">
      <c r="A30" s="152"/>
      <c r="B30" s="7" t="s">
        <v>47</v>
      </c>
      <c r="C30" s="8" t="s">
        <v>48</v>
      </c>
      <c r="D30" s="8" t="s">
        <v>101</v>
      </c>
      <c r="E30" s="8">
        <v>1</v>
      </c>
      <c r="F30" s="8">
        <v>4</v>
      </c>
      <c r="G30" s="73">
        <f t="shared" si="4"/>
        <v>76</v>
      </c>
      <c r="H30" s="90">
        <v>43.25</v>
      </c>
      <c r="I30" s="110">
        <v>13.75</v>
      </c>
      <c r="J30" s="104">
        <f t="shared" si="5"/>
        <v>57</v>
      </c>
    </row>
    <row r="31" spans="1:21" ht="26.25" x14ac:dyDescent="0.25">
      <c r="A31" s="152"/>
      <c r="B31" s="20" t="s">
        <v>49</v>
      </c>
      <c r="C31" s="47" t="s">
        <v>50</v>
      </c>
      <c r="D31" s="8" t="s">
        <v>101</v>
      </c>
      <c r="E31" s="47">
        <v>1</v>
      </c>
      <c r="F31" s="47">
        <v>4</v>
      </c>
      <c r="G31" s="73">
        <f t="shared" si="4"/>
        <v>76</v>
      </c>
      <c r="H31" s="90">
        <v>43.25</v>
      </c>
      <c r="I31" s="110">
        <v>13.75</v>
      </c>
      <c r="J31" s="104">
        <f t="shared" si="5"/>
        <v>57</v>
      </c>
    </row>
    <row r="32" spans="1:21" ht="26.25" x14ac:dyDescent="0.25">
      <c r="A32" s="152"/>
      <c r="B32" s="65" t="s">
        <v>51</v>
      </c>
      <c r="C32" s="68" t="s">
        <v>52</v>
      </c>
      <c r="D32" s="111" t="s">
        <v>101</v>
      </c>
      <c r="E32" s="71">
        <v>1</v>
      </c>
      <c r="F32" s="8">
        <v>4</v>
      </c>
      <c r="G32" s="73">
        <f t="shared" si="4"/>
        <v>76</v>
      </c>
      <c r="H32" s="102">
        <v>43.25</v>
      </c>
      <c r="I32" s="108">
        <v>13.75</v>
      </c>
      <c r="J32" s="104">
        <f t="shared" si="5"/>
        <v>57</v>
      </c>
    </row>
    <row r="33" spans="1:10" ht="15.75" customHeight="1" thickBot="1" x14ac:dyDescent="0.3">
      <c r="A33" s="152"/>
      <c r="B33" s="66" t="s">
        <v>15</v>
      </c>
      <c r="C33" s="69" t="s">
        <v>53</v>
      </c>
      <c r="D33" s="47" t="s">
        <v>101</v>
      </c>
      <c r="E33" s="72">
        <v>1</v>
      </c>
      <c r="F33" s="10">
        <v>4</v>
      </c>
      <c r="G33" s="73">
        <f t="shared" si="4"/>
        <v>76</v>
      </c>
      <c r="H33" s="81">
        <v>57</v>
      </c>
      <c r="I33" s="84">
        <v>0</v>
      </c>
      <c r="J33" s="107">
        <f t="shared" si="5"/>
        <v>57</v>
      </c>
    </row>
    <row r="34" spans="1:10" ht="15.75" thickBot="1" x14ac:dyDescent="0.3">
      <c r="A34" s="153"/>
      <c r="B34" s="132" t="s">
        <v>8</v>
      </c>
      <c r="C34" s="166"/>
      <c r="D34" s="167"/>
      <c r="E34" s="168"/>
      <c r="F34" s="21">
        <f>SUM(F28:F33)</f>
        <v>24</v>
      </c>
      <c r="G34" s="147">
        <f>SUM(G28:G33)</f>
        <v>456</v>
      </c>
      <c r="H34" s="89">
        <f>SUM(H28:H33)</f>
        <v>287</v>
      </c>
      <c r="I34" s="89">
        <f>SUM(I28:I33)</f>
        <v>55</v>
      </c>
      <c r="J34" s="89">
        <f>SUM(J28:J33)</f>
        <v>342</v>
      </c>
    </row>
    <row r="35" spans="1:10" ht="6" customHeight="1" thickBot="1" x14ac:dyDescent="0.3">
      <c r="A35" s="23"/>
      <c r="B35" s="13"/>
      <c r="C35" s="14"/>
      <c r="D35" s="14"/>
      <c r="E35" s="14"/>
      <c r="F35" s="148"/>
      <c r="G35" s="15"/>
      <c r="H35" s="87"/>
      <c r="I35" s="87"/>
      <c r="J35" s="88"/>
    </row>
    <row r="36" spans="1:10" ht="15" x14ac:dyDescent="0.25">
      <c r="A36" s="151">
        <v>4</v>
      </c>
      <c r="B36" s="24" t="s">
        <v>21</v>
      </c>
      <c r="C36" s="5" t="s">
        <v>54</v>
      </c>
      <c r="D36" s="5" t="s">
        <v>101</v>
      </c>
      <c r="E36" s="5">
        <v>1</v>
      </c>
      <c r="F36" s="5">
        <v>4</v>
      </c>
      <c r="G36" s="145">
        <f t="shared" ref="G36:G41" si="6">F36*19</f>
        <v>76</v>
      </c>
      <c r="H36" s="80">
        <v>57</v>
      </c>
      <c r="I36" s="82">
        <v>0</v>
      </c>
      <c r="J36" s="83">
        <f t="shared" ref="J36:J41" si="7">SUM(H36:I36)</f>
        <v>57</v>
      </c>
    </row>
    <row r="37" spans="1:10" ht="15" x14ac:dyDescent="0.25">
      <c r="A37" s="152"/>
      <c r="B37" s="25" t="s">
        <v>55</v>
      </c>
      <c r="C37" s="8" t="s">
        <v>56</v>
      </c>
      <c r="D37" s="111" t="s">
        <v>101</v>
      </c>
      <c r="E37" s="111">
        <v>1</v>
      </c>
      <c r="F37" s="111">
        <v>4</v>
      </c>
      <c r="G37" s="98">
        <f t="shared" si="6"/>
        <v>76</v>
      </c>
      <c r="H37" s="90">
        <v>43.25</v>
      </c>
      <c r="I37" s="110">
        <v>13.75</v>
      </c>
      <c r="J37" s="104">
        <f t="shared" si="7"/>
        <v>57</v>
      </c>
    </row>
    <row r="38" spans="1:10" ht="15" x14ac:dyDescent="0.25">
      <c r="A38" s="152"/>
      <c r="B38" s="25" t="s">
        <v>57</v>
      </c>
      <c r="C38" s="8" t="s">
        <v>58</v>
      </c>
      <c r="D38" s="8" t="s">
        <v>102</v>
      </c>
      <c r="E38" s="8">
        <v>1</v>
      </c>
      <c r="F38" s="8">
        <v>4</v>
      </c>
      <c r="G38" s="73">
        <f t="shared" si="6"/>
        <v>76</v>
      </c>
      <c r="H38" s="90">
        <v>57</v>
      </c>
      <c r="I38" s="110">
        <v>0</v>
      </c>
      <c r="J38" s="104">
        <f t="shared" si="7"/>
        <v>57</v>
      </c>
    </row>
    <row r="39" spans="1:10" ht="15" x14ac:dyDescent="0.25">
      <c r="A39" s="152"/>
      <c r="B39" s="25" t="s">
        <v>59</v>
      </c>
      <c r="C39" s="8" t="s">
        <v>60</v>
      </c>
      <c r="D39" s="8" t="s">
        <v>101</v>
      </c>
      <c r="E39" s="8">
        <v>1</v>
      </c>
      <c r="F39" s="8">
        <v>4</v>
      </c>
      <c r="G39" s="73">
        <f t="shared" si="6"/>
        <v>76</v>
      </c>
      <c r="H39" s="90">
        <v>43.25</v>
      </c>
      <c r="I39" s="110">
        <v>13.75</v>
      </c>
      <c r="J39" s="104">
        <f t="shared" si="7"/>
        <v>57</v>
      </c>
    </row>
    <row r="40" spans="1:10" ht="15" x14ac:dyDescent="0.25">
      <c r="A40" s="152"/>
      <c r="B40" s="25" t="s">
        <v>116</v>
      </c>
      <c r="C40" s="8" t="s">
        <v>115</v>
      </c>
      <c r="D40" s="8" t="s">
        <v>101</v>
      </c>
      <c r="E40" s="8">
        <v>1</v>
      </c>
      <c r="F40" s="8">
        <v>4</v>
      </c>
      <c r="G40" s="73">
        <f t="shared" si="6"/>
        <v>76</v>
      </c>
      <c r="H40" s="90">
        <v>43.25</v>
      </c>
      <c r="I40" s="110">
        <v>13.75</v>
      </c>
      <c r="J40" s="104">
        <f t="shared" si="7"/>
        <v>57</v>
      </c>
    </row>
    <row r="41" spans="1:10" ht="15.75" thickBot="1" x14ac:dyDescent="0.3">
      <c r="A41" s="152"/>
      <c r="B41" s="25" t="s">
        <v>61</v>
      </c>
      <c r="C41" s="8" t="s">
        <v>62</v>
      </c>
      <c r="D41" s="111" t="s">
        <v>101</v>
      </c>
      <c r="E41" s="111">
        <v>2</v>
      </c>
      <c r="F41" s="111">
        <v>4</v>
      </c>
      <c r="G41" s="98">
        <f t="shared" si="6"/>
        <v>76</v>
      </c>
      <c r="H41" s="102">
        <v>57</v>
      </c>
      <c r="I41" s="108">
        <v>0</v>
      </c>
      <c r="J41" s="107">
        <f t="shared" si="7"/>
        <v>57</v>
      </c>
    </row>
    <row r="42" spans="1:10" ht="15.75" thickBot="1" x14ac:dyDescent="0.3">
      <c r="A42" s="153"/>
      <c r="B42" s="27" t="s">
        <v>8</v>
      </c>
      <c r="C42" s="166"/>
      <c r="D42" s="167"/>
      <c r="E42" s="168"/>
      <c r="F42" s="21">
        <f>SUM(F36:F41)</f>
        <v>24</v>
      </c>
      <c r="G42" s="147">
        <f>SUM(G36:G41)</f>
        <v>456</v>
      </c>
      <c r="H42" s="89">
        <f>SUM(H36:H41)</f>
        <v>300.75</v>
      </c>
      <c r="I42" s="89">
        <f>SUM(I36:I41)</f>
        <v>41.25</v>
      </c>
      <c r="J42" s="89">
        <f>SUM(J36:J41)</f>
        <v>342</v>
      </c>
    </row>
    <row r="43" spans="1:10" ht="4.5" customHeight="1" thickBot="1" x14ac:dyDescent="0.3">
      <c r="A43" s="19"/>
      <c r="B43" s="13"/>
      <c r="C43" s="14"/>
      <c r="D43" s="14"/>
      <c r="E43" s="14"/>
      <c r="F43" s="148"/>
      <c r="G43" s="15"/>
      <c r="H43" s="87"/>
      <c r="I43" s="87"/>
      <c r="J43" s="88"/>
    </row>
    <row r="44" spans="1:10" ht="15" x14ac:dyDescent="0.25">
      <c r="A44" s="151">
        <v>5</v>
      </c>
      <c r="B44" s="24" t="s">
        <v>65</v>
      </c>
      <c r="C44" s="5" t="s">
        <v>66</v>
      </c>
      <c r="D44" s="5" t="s">
        <v>101</v>
      </c>
      <c r="E44" s="5">
        <v>1</v>
      </c>
      <c r="F44" s="5">
        <v>4</v>
      </c>
      <c r="G44" s="145">
        <f t="shared" ref="G44:G49" si="8">F44*19</f>
        <v>76</v>
      </c>
      <c r="H44" s="80">
        <v>43.25</v>
      </c>
      <c r="I44" s="82">
        <v>13.75</v>
      </c>
      <c r="J44" s="83">
        <f t="shared" ref="J44:J49" si="9">SUM(H44:I44)</f>
        <v>57</v>
      </c>
    </row>
    <row r="45" spans="1:10" ht="15" x14ac:dyDescent="0.25">
      <c r="A45" s="152"/>
      <c r="B45" s="7" t="s">
        <v>67</v>
      </c>
      <c r="C45" s="8" t="s">
        <v>68</v>
      </c>
      <c r="D45" s="8" t="s">
        <v>101</v>
      </c>
      <c r="E45" s="8">
        <v>1</v>
      </c>
      <c r="F45" s="8">
        <v>4</v>
      </c>
      <c r="G45" s="73">
        <f t="shared" si="8"/>
        <v>76</v>
      </c>
      <c r="H45" s="90">
        <v>43.25</v>
      </c>
      <c r="I45" s="110">
        <v>13.75</v>
      </c>
      <c r="J45" s="104">
        <f t="shared" si="9"/>
        <v>57</v>
      </c>
    </row>
    <row r="46" spans="1:10" ht="15" x14ac:dyDescent="0.25">
      <c r="A46" s="152"/>
      <c r="B46" s="39" t="s">
        <v>69</v>
      </c>
      <c r="C46" s="47" t="s">
        <v>70</v>
      </c>
      <c r="D46" s="8" t="s">
        <v>101</v>
      </c>
      <c r="E46" s="8">
        <v>1</v>
      </c>
      <c r="F46" s="8">
        <v>4</v>
      </c>
      <c r="G46" s="73">
        <f t="shared" si="8"/>
        <v>76</v>
      </c>
      <c r="H46" s="90">
        <v>43.25</v>
      </c>
      <c r="I46" s="110">
        <v>13.75</v>
      </c>
      <c r="J46" s="104">
        <f t="shared" si="9"/>
        <v>57</v>
      </c>
    </row>
    <row r="47" spans="1:10" ht="15" x14ac:dyDescent="0.25">
      <c r="A47" s="152"/>
      <c r="B47" s="7" t="s">
        <v>19</v>
      </c>
      <c r="C47" s="8" t="s">
        <v>71</v>
      </c>
      <c r="D47" s="8" t="s">
        <v>101</v>
      </c>
      <c r="E47" s="8">
        <v>1</v>
      </c>
      <c r="F47" s="8">
        <v>4</v>
      </c>
      <c r="G47" s="73">
        <f t="shared" si="8"/>
        <v>76</v>
      </c>
      <c r="H47" s="90">
        <v>57</v>
      </c>
      <c r="I47" s="118">
        <v>0</v>
      </c>
      <c r="J47" s="104">
        <f t="shared" si="9"/>
        <v>57</v>
      </c>
    </row>
    <row r="48" spans="1:10" ht="15" x14ac:dyDescent="0.25">
      <c r="A48" s="152"/>
      <c r="B48" s="7" t="s">
        <v>118</v>
      </c>
      <c r="C48" s="8" t="s">
        <v>72</v>
      </c>
      <c r="D48" s="8" t="s">
        <v>101</v>
      </c>
      <c r="E48" s="8">
        <v>2</v>
      </c>
      <c r="F48" s="8">
        <v>4</v>
      </c>
      <c r="G48" s="73">
        <f t="shared" si="8"/>
        <v>76</v>
      </c>
      <c r="H48" s="136">
        <v>43.25</v>
      </c>
      <c r="I48" s="137">
        <v>13.75</v>
      </c>
      <c r="J48" s="104">
        <f t="shared" si="9"/>
        <v>57</v>
      </c>
    </row>
    <row r="49" spans="1:21" ht="27" thickBot="1" x14ac:dyDescent="0.3">
      <c r="A49" s="152"/>
      <c r="B49" s="127" t="s">
        <v>63</v>
      </c>
      <c r="C49" s="9" t="s">
        <v>64</v>
      </c>
      <c r="D49" s="111" t="s">
        <v>101</v>
      </c>
      <c r="E49" s="119">
        <v>1</v>
      </c>
      <c r="F49" s="119">
        <v>4</v>
      </c>
      <c r="G49" s="97">
        <f t="shared" si="8"/>
        <v>76</v>
      </c>
      <c r="H49" s="112">
        <v>57</v>
      </c>
      <c r="I49" s="113">
        <v>0</v>
      </c>
      <c r="J49" s="114">
        <f t="shared" si="9"/>
        <v>57</v>
      </c>
    </row>
    <row r="50" spans="1:21" ht="15.75" thickBot="1" x14ac:dyDescent="0.3">
      <c r="A50" s="153"/>
      <c r="B50" s="11" t="s">
        <v>8</v>
      </c>
      <c r="C50" s="166"/>
      <c r="D50" s="167"/>
      <c r="E50" s="168"/>
      <c r="F50" s="18">
        <f>SUM(F44:F49)</f>
        <v>24</v>
      </c>
      <c r="G50" s="146">
        <f>SUM(G44:G49)</f>
        <v>456</v>
      </c>
      <c r="H50" s="85">
        <f>SUM(H44:H49)</f>
        <v>287</v>
      </c>
      <c r="I50" s="85">
        <f>SUM(I44:I49)</f>
        <v>55</v>
      </c>
      <c r="J50" s="85">
        <f>SUM(J44:J49)</f>
        <v>342</v>
      </c>
    </row>
    <row r="51" spans="1:21" ht="4.5" customHeight="1" thickBot="1" x14ac:dyDescent="0.3">
      <c r="A51" s="23"/>
      <c r="B51" s="13"/>
      <c r="C51" s="14"/>
      <c r="D51" s="14"/>
      <c r="E51" s="14"/>
      <c r="F51" s="148"/>
      <c r="G51" s="15"/>
      <c r="H51" s="87"/>
      <c r="I51" s="87"/>
      <c r="J51" s="88"/>
    </row>
    <row r="52" spans="1:21" ht="15" x14ac:dyDescent="0.25">
      <c r="A52" s="151">
        <v>6</v>
      </c>
      <c r="B52" s="24" t="s">
        <v>73</v>
      </c>
      <c r="C52" s="5" t="s">
        <v>74</v>
      </c>
      <c r="D52" s="5" t="s">
        <v>101</v>
      </c>
      <c r="E52" s="5">
        <v>1</v>
      </c>
      <c r="F52" s="5">
        <v>4</v>
      </c>
      <c r="G52" s="123">
        <f t="shared" ref="G52:G57" si="10">F52*19</f>
        <v>76</v>
      </c>
      <c r="H52" s="80">
        <v>57</v>
      </c>
      <c r="I52" s="120">
        <v>0</v>
      </c>
      <c r="J52" s="83">
        <f t="shared" ref="J52:J57" si="11">SUM(H52:I52)</f>
        <v>57</v>
      </c>
    </row>
    <row r="53" spans="1:21" ht="15" x14ac:dyDescent="0.25">
      <c r="A53" s="152"/>
      <c r="B53" s="26" t="s">
        <v>75</v>
      </c>
      <c r="C53" s="8" t="s">
        <v>76</v>
      </c>
      <c r="D53" s="8" t="s">
        <v>101</v>
      </c>
      <c r="E53" s="8">
        <v>1</v>
      </c>
      <c r="F53" s="8">
        <v>4</v>
      </c>
      <c r="G53" s="73">
        <f t="shared" si="10"/>
        <v>76</v>
      </c>
      <c r="H53" s="90">
        <v>43.25</v>
      </c>
      <c r="I53" s="110">
        <v>13.75</v>
      </c>
      <c r="J53" s="104">
        <f t="shared" si="11"/>
        <v>57</v>
      </c>
    </row>
    <row r="54" spans="1:21" ht="15" x14ac:dyDescent="0.25">
      <c r="A54" s="152"/>
      <c r="B54" s="25" t="s">
        <v>77</v>
      </c>
      <c r="C54" s="8" t="s">
        <v>78</v>
      </c>
      <c r="D54" s="8" t="s">
        <v>101</v>
      </c>
      <c r="E54" s="8">
        <v>1</v>
      </c>
      <c r="F54" s="8">
        <v>4</v>
      </c>
      <c r="G54" s="73">
        <f t="shared" si="10"/>
        <v>76</v>
      </c>
      <c r="H54" s="136">
        <v>43.25</v>
      </c>
      <c r="I54" s="138">
        <v>13.75</v>
      </c>
      <c r="J54" s="104">
        <f t="shared" si="11"/>
        <v>57</v>
      </c>
    </row>
    <row r="55" spans="1:21" ht="15" x14ac:dyDescent="0.25">
      <c r="A55" s="152"/>
      <c r="B55" s="25" t="s">
        <v>79</v>
      </c>
      <c r="C55" s="8" t="s">
        <v>80</v>
      </c>
      <c r="D55" s="8" t="s">
        <v>101</v>
      </c>
      <c r="E55" s="8">
        <v>1</v>
      </c>
      <c r="F55" s="8">
        <v>4</v>
      </c>
      <c r="G55" s="73">
        <f t="shared" si="10"/>
        <v>76</v>
      </c>
      <c r="H55" s="136">
        <v>43.25</v>
      </c>
      <c r="I55" s="138">
        <v>13.75</v>
      </c>
      <c r="J55" s="104">
        <f t="shared" si="11"/>
        <v>57</v>
      </c>
    </row>
    <row r="56" spans="1:21" ht="15" x14ac:dyDescent="0.25">
      <c r="A56" s="152"/>
      <c r="B56" s="25" t="s">
        <v>81</v>
      </c>
      <c r="C56" s="8" t="s">
        <v>122</v>
      </c>
      <c r="D56" s="8" t="s">
        <v>101</v>
      </c>
      <c r="E56" s="8">
        <v>1</v>
      </c>
      <c r="F56" s="8">
        <v>4</v>
      </c>
      <c r="G56" s="73">
        <f t="shared" si="10"/>
        <v>76</v>
      </c>
      <c r="H56" s="136">
        <v>43.25</v>
      </c>
      <c r="I56" s="137">
        <v>13.75</v>
      </c>
      <c r="J56" s="104">
        <f t="shared" si="11"/>
        <v>57</v>
      </c>
      <c r="K56" s="44"/>
    </row>
    <row r="57" spans="1:21" s="17" customFormat="1" ht="15.75" thickBot="1" x14ac:dyDescent="0.3">
      <c r="A57" s="152"/>
      <c r="B57" s="77" t="s">
        <v>117</v>
      </c>
      <c r="C57" s="8" t="s">
        <v>124</v>
      </c>
      <c r="D57" s="117" t="s">
        <v>101</v>
      </c>
      <c r="E57" s="111">
        <v>2</v>
      </c>
      <c r="F57" s="111">
        <v>4</v>
      </c>
      <c r="G57" s="98">
        <f t="shared" si="10"/>
        <v>76</v>
      </c>
      <c r="H57" s="139">
        <v>43.25</v>
      </c>
      <c r="I57" s="140">
        <v>13.75</v>
      </c>
      <c r="J57" s="107">
        <f t="shared" si="11"/>
        <v>57</v>
      </c>
      <c r="K57" s="44"/>
      <c r="L57" s="75"/>
      <c r="M57" s="75"/>
      <c r="N57" s="75"/>
      <c r="O57" s="75"/>
      <c r="P57" s="75"/>
      <c r="Q57" s="75"/>
      <c r="R57" s="75"/>
      <c r="S57" s="75"/>
      <c r="T57" s="75"/>
      <c r="U57" s="75"/>
    </row>
    <row r="58" spans="1:21" ht="15.75" thickBot="1" x14ac:dyDescent="0.3">
      <c r="A58" s="153"/>
      <c r="B58" s="27" t="s">
        <v>8</v>
      </c>
      <c r="C58" s="166"/>
      <c r="D58" s="167"/>
      <c r="E58" s="168"/>
      <c r="F58" s="21">
        <f>SUM(F52:F57)</f>
        <v>24</v>
      </c>
      <c r="G58" s="147">
        <f>SUM(G52:G57)</f>
        <v>456</v>
      </c>
      <c r="H58" s="89">
        <f>SUM(H52:H57)</f>
        <v>273.25</v>
      </c>
      <c r="I58" s="89">
        <f>SUM(I52:I57)</f>
        <v>68.75</v>
      </c>
      <c r="J58" s="89">
        <f>SUM(J52:J57)</f>
        <v>342</v>
      </c>
    </row>
    <row r="59" spans="1:21" ht="4.5" customHeight="1" thickBot="1" x14ac:dyDescent="0.3">
      <c r="A59" s="23"/>
      <c r="B59" s="13"/>
      <c r="C59" s="14"/>
      <c r="D59" s="14"/>
      <c r="E59" s="14"/>
      <c r="F59" s="148"/>
      <c r="G59" s="15"/>
      <c r="H59" s="87"/>
      <c r="I59" s="87"/>
      <c r="J59" s="88"/>
    </row>
    <row r="60" spans="1:21" ht="15" x14ac:dyDescent="0.25">
      <c r="A60" s="151">
        <v>7</v>
      </c>
      <c r="B60" s="24" t="s">
        <v>127</v>
      </c>
      <c r="C60" s="5" t="s">
        <v>82</v>
      </c>
      <c r="D60" s="5" t="s">
        <v>101</v>
      </c>
      <c r="E60" s="5">
        <v>1</v>
      </c>
      <c r="F60" s="5">
        <v>4</v>
      </c>
      <c r="G60" s="145">
        <f t="shared" ref="G60:G64" si="12">F60*19</f>
        <v>76</v>
      </c>
      <c r="H60" s="80">
        <v>57</v>
      </c>
      <c r="I60" s="82">
        <v>0</v>
      </c>
      <c r="J60" s="83">
        <f t="shared" ref="J60:J64" si="13">SUM(H60:I60)</f>
        <v>57</v>
      </c>
    </row>
    <row r="61" spans="1:21" ht="15" x14ac:dyDescent="0.25">
      <c r="A61" s="152"/>
      <c r="B61" s="25" t="s">
        <v>83</v>
      </c>
      <c r="C61" s="8" t="s">
        <v>123</v>
      </c>
      <c r="D61" s="8" t="s">
        <v>101</v>
      </c>
      <c r="E61" s="8">
        <v>1</v>
      </c>
      <c r="F61" s="8">
        <v>4</v>
      </c>
      <c r="G61" s="73">
        <f t="shared" si="12"/>
        <v>76</v>
      </c>
      <c r="H61" s="90">
        <v>43.25</v>
      </c>
      <c r="I61" s="110">
        <v>13.75</v>
      </c>
      <c r="J61" s="104">
        <f t="shared" si="13"/>
        <v>57</v>
      </c>
    </row>
    <row r="62" spans="1:21" ht="15" x14ac:dyDescent="0.25">
      <c r="A62" s="152"/>
      <c r="B62" s="28" t="s">
        <v>112</v>
      </c>
      <c r="C62" s="8" t="s">
        <v>113</v>
      </c>
      <c r="D62" s="111" t="s">
        <v>101</v>
      </c>
      <c r="E62" s="8">
        <v>1</v>
      </c>
      <c r="F62" s="8">
        <v>4</v>
      </c>
      <c r="G62" s="73">
        <f t="shared" si="12"/>
        <v>76</v>
      </c>
      <c r="H62" s="102">
        <v>43.25</v>
      </c>
      <c r="I62" s="108">
        <v>13.75</v>
      </c>
      <c r="J62" s="104">
        <f t="shared" si="13"/>
        <v>57</v>
      </c>
    </row>
    <row r="63" spans="1:21" ht="15" x14ac:dyDescent="0.25">
      <c r="A63" s="152"/>
      <c r="B63" s="28" t="s">
        <v>28</v>
      </c>
      <c r="C63" s="8" t="s">
        <v>86</v>
      </c>
      <c r="D63" s="47" t="s">
        <v>101</v>
      </c>
      <c r="E63" s="8">
        <v>2</v>
      </c>
      <c r="F63" s="8">
        <v>4</v>
      </c>
      <c r="G63" s="73">
        <f t="shared" si="12"/>
        <v>76</v>
      </c>
      <c r="H63" s="81">
        <v>57</v>
      </c>
      <c r="I63" s="84">
        <v>0</v>
      </c>
      <c r="J63" s="104">
        <f t="shared" si="13"/>
        <v>57</v>
      </c>
    </row>
    <row r="64" spans="1:21" ht="17.25" customHeight="1" thickBot="1" x14ac:dyDescent="0.3">
      <c r="A64" s="152"/>
      <c r="B64" s="28" t="s">
        <v>84</v>
      </c>
      <c r="C64" s="8" t="s">
        <v>85</v>
      </c>
      <c r="D64" s="47" t="s">
        <v>101</v>
      </c>
      <c r="E64" s="8">
        <v>2</v>
      </c>
      <c r="F64" s="8">
        <v>4</v>
      </c>
      <c r="G64" s="73">
        <f t="shared" si="12"/>
        <v>76</v>
      </c>
      <c r="H64" s="141">
        <v>43.25</v>
      </c>
      <c r="I64" s="142">
        <v>13.75</v>
      </c>
      <c r="J64" s="107">
        <f t="shared" si="13"/>
        <v>57</v>
      </c>
      <c r="K64" s="41"/>
    </row>
    <row r="65" spans="1:21" ht="15.75" thickBot="1" x14ac:dyDescent="0.3">
      <c r="A65" s="153"/>
      <c r="B65" s="132" t="s">
        <v>8</v>
      </c>
      <c r="C65" s="166"/>
      <c r="D65" s="167"/>
      <c r="E65" s="168"/>
      <c r="F65" s="21">
        <f>SUM(F60:F64)</f>
        <v>20</v>
      </c>
      <c r="G65" s="147">
        <f>SUM(G60:G64)</f>
        <v>380</v>
      </c>
      <c r="H65" s="89">
        <f>SUM(H60:H64)</f>
        <v>243.75</v>
      </c>
      <c r="I65" s="89">
        <f>SUM(I60:I64)</f>
        <v>41.25</v>
      </c>
      <c r="J65" s="89">
        <f>SUM(J60:J64)</f>
        <v>285</v>
      </c>
    </row>
    <row r="66" spans="1:21" ht="6" customHeight="1" thickBot="1" x14ac:dyDescent="0.3">
      <c r="A66" s="23"/>
      <c r="B66" s="13"/>
      <c r="C66" s="14"/>
      <c r="D66" s="14"/>
      <c r="E66" s="14"/>
      <c r="F66" s="148"/>
      <c r="G66" s="15"/>
      <c r="H66" s="87"/>
      <c r="I66" s="87"/>
      <c r="J66" s="88"/>
    </row>
    <row r="67" spans="1:21" ht="15" x14ac:dyDescent="0.25">
      <c r="A67" s="151">
        <v>8</v>
      </c>
      <c r="B67" s="24" t="s">
        <v>87</v>
      </c>
      <c r="C67" s="5" t="s">
        <v>88</v>
      </c>
      <c r="D67" s="122" t="s">
        <v>102</v>
      </c>
      <c r="E67" s="5">
        <v>1</v>
      </c>
      <c r="F67" s="5">
        <v>2</v>
      </c>
      <c r="G67" s="123">
        <f t="shared" ref="G67:G72" si="14">F67*19</f>
        <v>38</v>
      </c>
      <c r="H67" s="80">
        <v>28.5</v>
      </c>
      <c r="I67" s="83">
        <v>0</v>
      </c>
      <c r="J67" s="83">
        <f t="shared" ref="J67:J72" si="15">SUM(H67:I67)</f>
        <v>28.5</v>
      </c>
    </row>
    <row r="68" spans="1:21" ht="15" x14ac:dyDescent="0.25">
      <c r="A68" s="152"/>
      <c r="B68" s="25" t="s">
        <v>114</v>
      </c>
      <c r="C68" s="8" t="s">
        <v>89</v>
      </c>
      <c r="D68" s="8" t="s">
        <v>101</v>
      </c>
      <c r="E68" s="8">
        <v>1</v>
      </c>
      <c r="F68" s="8">
        <v>2</v>
      </c>
      <c r="G68" s="73">
        <f t="shared" si="14"/>
        <v>38</v>
      </c>
      <c r="H68" s="90">
        <v>28.5</v>
      </c>
      <c r="I68" s="91">
        <v>0</v>
      </c>
      <c r="J68" s="107">
        <f t="shared" si="15"/>
        <v>28.5</v>
      </c>
      <c r="K68" s="41"/>
    </row>
    <row r="69" spans="1:21" ht="15" x14ac:dyDescent="0.25">
      <c r="A69" s="152"/>
      <c r="B69" s="25" t="s">
        <v>90</v>
      </c>
      <c r="C69" s="8" t="s">
        <v>108</v>
      </c>
      <c r="D69" s="111" t="s">
        <v>101</v>
      </c>
      <c r="E69" s="111">
        <v>1</v>
      </c>
      <c r="F69" s="111">
        <v>4</v>
      </c>
      <c r="G69" s="98">
        <f t="shared" si="14"/>
        <v>76</v>
      </c>
      <c r="H69" s="102">
        <v>43.25</v>
      </c>
      <c r="I69" s="108">
        <v>13.75</v>
      </c>
      <c r="J69" s="104">
        <f t="shared" si="15"/>
        <v>57</v>
      </c>
      <c r="K69" s="41"/>
    </row>
    <row r="70" spans="1:21" ht="15" x14ac:dyDescent="0.25">
      <c r="A70" s="152"/>
      <c r="B70" s="25" t="s">
        <v>91</v>
      </c>
      <c r="C70" s="8" t="s">
        <v>92</v>
      </c>
      <c r="D70" s="8" t="s">
        <v>101</v>
      </c>
      <c r="E70" s="8">
        <v>2</v>
      </c>
      <c r="F70" s="8">
        <v>2</v>
      </c>
      <c r="G70" s="73">
        <f t="shared" si="14"/>
        <v>38</v>
      </c>
      <c r="H70" s="90">
        <v>28.5</v>
      </c>
      <c r="I70" s="124">
        <v>0</v>
      </c>
      <c r="J70" s="107">
        <f t="shared" si="15"/>
        <v>28.5</v>
      </c>
      <c r="K70" s="41"/>
    </row>
    <row r="71" spans="1:21" ht="15" x14ac:dyDescent="0.25">
      <c r="A71" s="152"/>
      <c r="B71" s="25" t="s">
        <v>95</v>
      </c>
      <c r="C71" s="48" t="s">
        <v>96</v>
      </c>
      <c r="D71" s="8" t="s">
        <v>101</v>
      </c>
      <c r="E71" s="8">
        <v>1</v>
      </c>
      <c r="F71" s="8">
        <v>4</v>
      </c>
      <c r="G71" s="73">
        <f t="shared" si="14"/>
        <v>76</v>
      </c>
      <c r="H71" s="90">
        <v>43.25</v>
      </c>
      <c r="I71" s="110">
        <v>13.75</v>
      </c>
      <c r="J71" s="104">
        <f t="shared" si="15"/>
        <v>57</v>
      </c>
      <c r="K71" s="41"/>
    </row>
    <row r="72" spans="1:21" ht="15.75" thickBot="1" x14ac:dyDescent="0.3">
      <c r="A72" s="152"/>
      <c r="B72" s="25" t="s">
        <v>93</v>
      </c>
      <c r="C72" s="48" t="s">
        <v>94</v>
      </c>
      <c r="D72" s="111" t="s">
        <v>101</v>
      </c>
      <c r="E72" s="117">
        <v>1</v>
      </c>
      <c r="F72" s="119">
        <v>4</v>
      </c>
      <c r="G72" s="98">
        <f t="shared" si="14"/>
        <v>76</v>
      </c>
      <c r="H72" s="102">
        <v>43.25</v>
      </c>
      <c r="I72" s="108">
        <v>13.75</v>
      </c>
      <c r="J72" s="107">
        <f t="shared" si="15"/>
        <v>57</v>
      </c>
    </row>
    <row r="73" spans="1:21" ht="15.75" thickBot="1" x14ac:dyDescent="0.3">
      <c r="A73" s="153"/>
      <c r="B73" s="131" t="s">
        <v>8</v>
      </c>
      <c r="C73" s="166"/>
      <c r="D73" s="167"/>
      <c r="E73" s="168"/>
      <c r="F73" s="21">
        <f>SUM(F67:F72)</f>
        <v>18</v>
      </c>
      <c r="G73" s="22">
        <f>SUM(G67:G72)</f>
        <v>342</v>
      </c>
      <c r="H73" s="89">
        <f>SUM(H67:H72)</f>
        <v>215.25</v>
      </c>
      <c r="I73" s="89">
        <f>SUM(I67:I72)</f>
        <v>41.25</v>
      </c>
      <c r="J73" s="89">
        <f>SUM(J67:J72)</f>
        <v>256.5</v>
      </c>
      <c r="K73" s="40"/>
    </row>
    <row r="74" spans="1:21" ht="3.75" customHeight="1" thickBot="1" x14ac:dyDescent="0.3">
      <c r="A74" s="29"/>
      <c r="B74" s="30"/>
      <c r="C74" s="31"/>
      <c r="D74" s="31"/>
      <c r="E74" s="30"/>
      <c r="F74" s="30"/>
      <c r="G74" s="32"/>
      <c r="H74" s="33"/>
      <c r="I74" s="33"/>
      <c r="J74" s="34"/>
    </row>
    <row r="75" spans="1:21" s="17" customFormat="1" ht="23.25" customHeight="1" thickBot="1" x14ac:dyDescent="0.3">
      <c r="A75" s="163" t="s">
        <v>109</v>
      </c>
      <c r="B75" s="164"/>
      <c r="C75" s="164"/>
      <c r="D75" s="164"/>
      <c r="E75" s="164"/>
      <c r="F75" s="164"/>
      <c r="G75" s="164"/>
      <c r="H75" s="164"/>
      <c r="I75" s="164"/>
      <c r="J75" s="165"/>
      <c r="K75" s="44"/>
      <c r="L75" s="75"/>
      <c r="M75" s="75"/>
      <c r="N75" s="75"/>
      <c r="O75" s="75"/>
      <c r="P75" s="75"/>
      <c r="Q75" s="75"/>
      <c r="R75" s="75"/>
      <c r="S75" s="75"/>
      <c r="T75" s="75"/>
      <c r="U75" s="75"/>
    </row>
    <row r="76" spans="1:21" s="17" customFormat="1" ht="18.75" customHeight="1" thickBot="1" x14ac:dyDescent="0.3">
      <c r="A76" s="128">
        <v>7</v>
      </c>
      <c r="B76" s="38" t="s">
        <v>97</v>
      </c>
      <c r="C76" s="5"/>
      <c r="D76" s="116" t="s">
        <v>102</v>
      </c>
      <c r="E76" s="5">
        <v>1</v>
      </c>
      <c r="F76" s="5">
        <v>4</v>
      </c>
      <c r="G76" s="6">
        <v>76</v>
      </c>
      <c r="H76" s="92">
        <v>57</v>
      </c>
      <c r="I76" s="126">
        <v>0</v>
      </c>
      <c r="J76" s="83">
        <f t="shared" ref="J76:J77" si="16">SUM(H76:I76)</f>
        <v>57</v>
      </c>
      <c r="K76" s="35"/>
      <c r="L76" s="75"/>
      <c r="M76" s="75"/>
      <c r="N76" s="75"/>
      <c r="O76" s="75"/>
      <c r="P76" s="75"/>
      <c r="Q76" s="75"/>
      <c r="R76" s="75"/>
      <c r="S76" s="75"/>
      <c r="T76" s="75"/>
      <c r="U76" s="75"/>
    </row>
    <row r="77" spans="1:21" ht="15.75" customHeight="1" thickBot="1" x14ac:dyDescent="0.3">
      <c r="A77" s="128">
        <v>8</v>
      </c>
      <c r="B77" s="38" t="s">
        <v>98</v>
      </c>
      <c r="C77" s="5"/>
      <c r="D77" s="117" t="s">
        <v>102</v>
      </c>
      <c r="E77" s="5">
        <v>1</v>
      </c>
      <c r="F77" s="116">
        <v>4</v>
      </c>
      <c r="G77" s="6">
        <v>76</v>
      </c>
      <c r="H77" s="121">
        <v>57</v>
      </c>
      <c r="I77" s="125">
        <v>0</v>
      </c>
      <c r="J77" s="83">
        <f t="shared" si="16"/>
        <v>57</v>
      </c>
    </row>
    <row r="78" spans="1:21" ht="15.75" thickBot="1" x14ac:dyDescent="0.3">
      <c r="A78" s="157" t="s">
        <v>100</v>
      </c>
      <c r="B78" s="158"/>
      <c r="C78" s="158"/>
      <c r="D78" s="158"/>
      <c r="E78" s="158"/>
      <c r="F78" s="159"/>
      <c r="G78" s="22">
        <f>SUM(G76:G77)</f>
        <v>152</v>
      </c>
      <c r="H78" s="89">
        <f>SUM(H76:H77)</f>
        <v>114</v>
      </c>
      <c r="I78" s="89">
        <f>SUM(I76:I77)</f>
        <v>0</v>
      </c>
      <c r="J78" s="89">
        <f>SUM(J76:J77)</f>
        <v>114</v>
      </c>
    </row>
    <row r="79" spans="1:21" ht="14.25" customHeight="1" thickBot="1" x14ac:dyDescent="0.3">
      <c r="A79" s="157" t="s">
        <v>11</v>
      </c>
      <c r="B79" s="158"/>
      <c r="C79" s="158"/>
      <c r="D79" s="158"/>
      <c r="E79" s="158"/>
      <c r="F79" s="158"/>
      <c r="G79" s="159"/>
      <c r="H79" s="92">
        <f>SUM(H18+H26+H34+H42+H50+H58+H65+H73+H78)</f>
        <v>2295</v>
      </c>
      <c r="I79" s="92">
        <f>SUM(I18,I26,I34,I42,I50,I58,I65,I73)</f>
        <v>412.5</v>
      </c>
      <c r="J79" s="92">
        <f>SUM(I79+H79)</f>
        <v>2707.5</v>
      </c>
    </row>
    <row r="80" spans="1:21" ht="15.75" thickBot="1" x14ac:dyDescent="0.3">
      <c r="A80" s="154" t="s">
        <v>125</v>
      </c>
      <c r="B80" s="155"/>
      <c r="C80" s="155"/>
      <c r="D80" s="155"/>
      <c r="E80" s="155"/>
      <c r="F80" s="155"/>
      <c r="G80" s="155"/>
      <c r="H80" s="155"/>
      <c r="I80" s="156"/>
      <c r="J80" s="93">
        <v>200</v>
      </c>
      <c r="K80" s="46"/>
    </row>
    <row r="81" spans="1:11" ht="15.75" thickBot="1" x14ac:dyDescent="0.3">
      <c r="A81" s="169" t="s">
        <v>119</v>
      </c>
      <c r="B81" s="170"/>
      <c r="C81" s="170"/>
      <c r="D81" s="129"/>
      <c r="E81" s="129"/>
      <c r="F81" s="129"/>
      <c r="G81" s="129"/>
      <c r="H81" s="129"/>
      <c r="I81" s="130"/>
      <c r="J81" s="93">
        <v>57</v>
      </c>
      <c r="K81" s="79"/>
    </row>
    <row r="82" spans="1:11" ht="14.25" customHeight="1" thickBot="1" x14ac:dyDescent="0.3">
      <c r="A82" s="154" t="s">
        <v>126</v>
      </c>
      <c r="B82" s="155"/>
      <c r="C82" s="155"/>
      <c r="D82" s="155"/>
      <c r="E82" s="155"/>
      <c r="F82" s="155"/>
      <c r="G82" s="155"/>
      <c r="H82" s="155"/>
      <c r="I82" s="156"/>
      <c r="J82" s="94">
        <v>400</v>
      </c>
    </row>
    <row r="83" spans="1:11" ht="15.75" customHeight="1" thickBot="1" x14ac:dyDescent="0.3">
      <c r="A83" s="160" t="s">
        <v>12</v>
      </c>
      <c r="B83" s="161"/>
      <c r="C83" s="161"/>
      <c r="D83" s="161"/>
      <c r="E83" s="161"/>
      <c r="F83" s="161"/>
      <c r="G83" s="161"/>
      <c r="H83" s="161"/>
      <c r="I83" s="162"/>
      <c r="J83" s="95">
        <f>J79+J80+J81+J82</f>
        <v>3364.5</v>
      </c>
    </row>
    <row r="84" spans="1:11" ht="15.75" customHeight="1" x14ac:dyDescent="0.25">
      <c r="A84" s="149"/>
      <c r="B84" s="150"/>
      <c r="C84" s="150"/>
      <c r="D84" s="150"/>
      <c r="E84" s="150"/>
      <c r="F84" s="150"/>
      <c r="G84" s="150"/>
      <c r="H84" s="150"/>
      <c r="I84" s="150"/>
      <c r="J84" s="150"/>
      <c r="K84" s="133"/>
    </row>
    <row r="85" spans="1:11" ht="16.5" customHeight="1" x14ac:dyDescent="0.25">
      <c r="A85" s="61"/>
      <c r="B85" s="61"/>
      <c r="C85" s="61"/>
      <c r="D85" s="61"/>
      <c r="E85" s="61"/>
      <c r="F85" s="61"/>
      <c r="G85" s="143"/>
      <c r="H85" s="144"/>
      <c r="I85" s="144"/>
      <c r="J85" s="144"/>
    </row>
    <row r="87" spans="1:11" ht="9.9499999999999993" customHeight="1" x14ac:dyDescent="0.25">
      <c r="B87" s="49"/>
      <c r="C87" s="50"/>
      <c r="D87" s="50"/>
      <c r="E87" s="50"/>
      <c r="F87" s="50"/>
      <c r="G87" s="15"/>
      <c r="H87" s="16"/>
      <c r="I87" s="51"/>
      <c r="J87" s="51"/>
    </row>
    <row r="88" spans="1:11" ht="12.75" customHeight="1" x14ac:dyDescent="0.25">
      <c r="B88" s="49"/>
      <c r="C88" s="50"/>
      <c r="D88" s="50"/>
      <c r="E88" s="50"/>
      <c r="F88" s="50"/>
      <c r="G88" s="15"/>
      <c r="H88" s="16"/>
      <c r="I88" s="52"/>
      <c r="J88" s="51"/>
    </row>
    <row r="89" spans="1:11" ht="12.75" customHeight="1" x14ac:dyDescent="0.25">
      <c r="B89" s="49"/>
      <c r="C89" s="50"/>
      <c r="D89" s="50"/>
      <c r="E89" s="50"/>
      <c r="F89" s="50"/>
      <c r="G89" s="15"/>
      <c r="H89" s="16"/>
      <c r="I89" s="51"/>
      <c r="J89" s="51"/>
    </row>
    <row r="90" spans="1:11" ht="12.75" customHeight="1" x14ac:dyDescent="0.25">
      <c r="B90" s="49"/>
      <c r="C90" s="50"/>
      <c r="D90" s="50"/>
      <c r="E90" s="50"/>
      <c r="F90" s="50"/>
      <c r="G90" s="15"/>
      <c r="H90" s="16"/>
      <c r="I90" s="52"/>
      <c r="J90" s="51"/>
    </row>
    <row r="91" spans="1:11" ht="12.75" customHeight="1" x14ac:dyDescent="0.25">
      <c r="B91" s="49"/>
      <c r="C91" s="50"/>
      <c r="D91" s="50"/>
      <c r="E91" s="50"/>
      <c r="F91" s="50"/>
      <c r="G91" s="15"/>
      <c r="H91" s="16"/>
      <c r="I91" s="51"/>
      <c r="J91" s="51"/>
    </row>
    <row r="92" spans="1:11" ht="12.75" customHeight="1" x14ac:dyDescent="0.25">
      <c r="B92" s="49"/>
      <c r="C92" s="50"/>
      <c r="D92" s="50"/>
      <c r="E92" s="50"/>
      <c r="F92" s="50"/>
      <c r="G92" s="15"/>
      <c r="H92" s="16"/>
      <c r="I92" s="16"/>
      <c r="J92" s="51"/>
    </row>
    <row r="93" spans="1:11" ht="28.5" customHeight="1" x14ac:dyDescent="0.25"/>
    <row r="97" spans="2:3" ht="9.9499999999999993" customHeight="1" x14ac:dyDescent="0.25">
      <c r="B97" s="49"/>
      <c r="C97" s="50"/>
    </row>
  </sheetData>
  <mergeCells count="46">
    <mergeCell ref="A20:A26"/>
    <mergeCell ref="A10:A11"/>
    <mergeCell ref="C34:E34"/>
    <mergeCell ref="C73:E73"/>
    <mergeCell ref="A52:A58"/>
    <mergeCell ref="C42:E42"/>
    <mergeCell ref="C18:E18"/>
    <mergeCell ref="B10:B11"/>
    <mergeCell ref="A36:A42"/>
    <mergeCell ref="A28:A34"/>
    <mergeCell ref="C26:E26"/>
    <mergeCell ref="C58:E58"/>
    <mergeCell ref="A44:A50"/>
    <mergeCell ref="C50:E50"/>
    <mergeCell ref="H10:H11"/>
    <mergeCell ref="I10:I11"/>
    <mergeCell ref="A6:H6"/>
    <mergeCell ref="J10:J11"/>
    <mergeCell ref="A8:E9"/>
    <mergeCell ref="A1:H1"/>
    <mergeCell ref="A2:H2"/>
    <mergeCell ref="I1:J2"/>
    <mergeCell ref="A12:A18"/>
    <mergeCell ref="A3:H3"/>
    <mergeCell ref="A4:H4"/>
    <mergeCell ref="A5:H5"/>
    <mergeCell ref="C10:C11"/>
    <mergeCell ref="E10:E11"/>
    <mergeCell ref="H8:J9"/>
    <mergeCell ref="F10:F11"/>
    <mergeCell ref="A7:H7"/>
    <mergeCell ref="D10:D11"/>
    <mergeCell ref="I3:J3"/>
    <mergeCell ref="I5:J7"/>
    <mergeCell ref="F8:G9"/>
    <mergeCell ref="A84:J84"/>
    <mergeCell ref="A60:A65"/>
    <mergeCell ref="A67:A73"/>
    <mergeCell ref="A82:I82"/>
    <mergeCell ref="A80:I80"/>
    <mergeCell ref="A79:G79"/>
    <mergeCell ref="A83:I83"/>
    <mergeCell ref="A78:F78"/>
    <mergeCell ref="A75:J75"/>
    <mergeCell ref="C65:E65"/>
    <mergeCell ref="A81:C81"/>
  </mergeCells>
  <phoneticPr fontId="19" type="noConversion"/>
  <pageMargins left="0.39370078740157483" right="0.31496062992125984" top="0.74803149606299213" bottom="0.74803149606299213" header="0.31496062992125984" footer="0.31496062992125984"/>
  <pageSetup paperSize="9" scale="96" orientation="portrait" r:id="rId1"/>
  <colBreaks count="1" manualBreakCount="1">
    <brk id="10" max="1048575" man="1"/>
  </colBreaks>
  <ignoredErrors>
    <ignoredError sqref="J76:J77" formulaRange="1"/>
  </ignoredErrors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Estr.Curricular</vt:lpstr>
      <vt:lpstr>Estr.Curricular!Area_de_impressao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Leandro</dc:creator>
  <cp:lastModifiedBy>IFSP</cp:lastModifiedBy>
  <cp:lastPrinted>2018-03-25T20:10:17Z</cp:lastPrinted>
  <dcterms:created xsi:type="dcterms:W3CDTF">2013-07-18T22:36:03Z</dcterms:created>
  <dcterms:modified xsi:type="dcterms:W3CDTF">2018-07-30T11:18:00Z</dcterms:modified>
</cp:coreProperties>
</file>